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https://millirongoodmanllc-my.sharepoint.com/personal/melanie_millirongoodman_com/Documents/Documents/PASA/website/"/>
    </mc:Choice>
  </mc:AlternateContent>
  <xr:revisionPtr revIDLastSave="0" documentId="8_{9F715127-F54A-44AC-8EA1-B5E47373479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mpact of 3.07% Tax on NPR" sheetId="5" r:id="rId1"/>
    <sheet name="Impact of 4% Tax on NPR" sheetId="4" r:id="rId2"/>
  </sheets>
  <definedNames>
    <definedName name="ASC" localSheetId="0">'Impact of 3.07% Tax on NPR'!$A$5:$V$295</definedName>
    <definedName name="ASC" localSheetId="1">'Impact of 4% Tax on NPR'!$A$5:$V$295</definedName>
    <definedName name="AS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1" i="5" l="1"/>
  <c r="Y121" i="5" s="1"/>
  <c r="X241" i="5"/>
  <c r="Y241" i="5" s="1"/>
  <c r="W295" i="5"/>
  <c r="W294" i="5"/>
  <c r="W293" i="5"/>
  <c r="W292" i="5"/>
  <c r="W291" i="5"/>
  <c r="W290" i="5"/>
  <c r="W289" i="5"/>
  <c r="W288" i="5"/>
  <c r="W287" i="5"/>
  <c r="W286" i="5"/>
  <c r="W285" i="5"/>
  <c r="W284" i="5"/>
  <c r="W283" i="5"/>
  <c r="W282" i="5"/>
  <c r="W281" i="5"/>
  <c r="W280" i="5"/>
  <c r="W279" i="5"/>
  <c r="W278" i="5"/>
  <c r="W277" i="5"/>
  <c r="W276" i="5"/>
  <c r="W275" i="5"/>
  <c r="W274" i="5"/>
  <c r="W273" i="5"/>
  <c r="W272" i="5"/>
  <c r="W271" i="5"/>
  <c r="W270" i="5"/>
  <c r="W269" i="5"/>
  <c r="W268" i="5"/>
  <c r="W267" i="5"/>
  <c r="W266" i="5"/>
  <c r="W265" i="5"/>
  <c r="W264" i="5"/>
  <c r="W263" i="5"/>
  <c r="W262" i="5"/>
  <c r="W261" i="5"/>
  <c r="W260" i="5"/>
  <c r="W259" i="5"/>
  <c r="W258" i="5"/>
  <c r="W257" i="5"/>
  <c r="W256" i="5"/>
  <c r="W255" i="5"/>
  <c r="W254" i="5"/>
  <c r="W253" i="5"/>
  <c r="W252" i="5"/>
  <c r="W251" i="5"/>
  <c r="W250" i="5"/>
  <c r="W249" i="5"/>
  <c r="W248" i="5"/>
  <c r="W247" i="5"/>
  <c r="W246" i="5"/>
  <c r="W245" i="5"/>
  <c r="W244" i="5"/>
  <c r="W243" i="5"/>
  <c r="W242" i="5"/>
  <c r="W241" i="5"/>
  <c r="W240" i="5"/>
  <c r="W239" i="5"/>
  <c r="W238" i="5"/>
  <c r="W237" i="5"/>
  <c r="W236" i="5"/>
  <c r="W235" i="5"/>
  <c r="W234" i="5"/>
  <c r="X234" i="5" s="1"/>
  <c r="Y234" i="5" s="1"/>
  <c r="W233" i="5"/>
  <c r="W232" i="5"/>
  <c r="W231" i="5"/>
  <c r="W230" i="5"/>
  <c r="W229" i="5"/>
  <c r="W228" i="5"/>
  <c r="W227" i="5"/>
  <c r="W226" i="5"/>
  <c r="W225" i="5"/>
  <c r="W224" i="5"/>
  <c r="W223" i="5"/>
  <c r="W222" i="5"/>
  <c r="W221" i="5"/>
  <c r="W220" i="5"/>
  <c r="W219" i="5"/>
  <c r="W218" i="5"/>
  <c r="W217" i="5"/>
  <c r="W216" i="5"/>
  <c r="W215" i="5"/>
  <c r="W214" i="5"/>
  <c r="W213" i="5"/>
  <c r="W212" i="5"/>
  <c r="W211" i="5"/>
  <c r="W210" i="5"/>
  <c r="W209" i="5"/>
  <c r="W208" i="5"/>
  <c r="W207" i="5"/>
  <c r="W206" i="5"/>
  <c r="W205" i="5"/>
  <c r="W204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X192" i="5" s="1"/>
  <c r="Y192" i="5" s="1"/>
  <c r="W191" i="5"/>
  <c r="W190" i="5"/>
  <c r="W189" i="5"/>
  <c r="W188" i="5"/>
  <c r="W187" i="5"/>
  <c r="W186" i="5"/>
  <c r="W185" i="5"/>
  <c r="W184" i="5"/>
  <c r="W183" i="5"/>
  <c r="W182" i="5"/>
  <c r="W181" i="5"/>
  <c r="W180" i="5"/>
  <c r="W179" i="5"/>
  <c r="W178" i="5"/>
  <c r="W177" i="5"/>
  <c r="W176" i="5"/>
  <c r="W175" i="5"/>
  <c r="W174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W161" i="5"/>
  <c r="W160" i="5"/>
  <c r="W159" i="5"/>
  <c r="W158" i="5"/>
  <c r="W157" i="5"/>
  <c r="W156" i="5"/>
  <c r="W155" i="5"/>
  <c r="W154" i="5"/>
  <c r="W153" i="5"/>
  <c r="W152" i="5"/>
  <c r="W151" i="5"/>
  <c r="W150" i="5"/>
  <c r="W149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6" i="5"/>
  <c r="W135" i="5"/>
  <c r="W134" i="5"/>
  <c r="W133" i="5"/>
  <c r="W132" i="5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X106" i="5" s="1"/>
  <c r="Y106" i="5" s="1"/>
  <c r="W105" i="5"/>
  <c r="W104" i="5"/>
  <c r="W103" i="5"/>
  <c r="W102" i="5"/>
  <c r="W101" i="5"/>
  <c r="W100" i="5"/>
  <c r="W99" i="5"/>
  <c r="W98" i="5"/>
  <c r="X98" i="5" s="1"/>
  <c r="Y98" i="5" s="1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X39" i="5" l="1"/>
  <c r="Y39" i="5" s="1"/>
  <c r="Z87" i="5"/>
  <c r="X87" i="5"/>
  <c r="Y87" i="5" s="1"/>
  <c r="Z135" i="5"/>
  <c r="AA135" i="5"/>
  <c r="X135" i="5"/>
  <c r="Y135" i="5" s="1"/>
  <c r="Z175" i="5"/>
  <c r="X175" i="5"/>
  <c r="Y175" i="5" s="1"/>
  <c r="Z223" i="5"/>
  <c r="X223" i="5"/>
  <c r="Y223" i="5" s="1"/>
  <c r="AA279" i="5"/>
  <c r="X279" i="5"/>
  <c r="Y279" i="5" s="1"/>
  <c r="Z7" i="5"/>
  <c r="X7" i="5"/>
  <c r="Y7" i="5" s="1"/>
  <c r="AA55" i="5"/>
  <c r="Z55" i="5"/>
  <c r="X55" i="5"/>
  <c r="Y55" i="5" s="1"/>
  <c r="AA95" i="5"/>
  <c r="X95" i="5"/>
  <c r="Y95" i="5" s="1"/>
  <c r="AA143" i="5"/>
  <c r="X143" i="5"/>
  <c r="Y143" i="5" s="1"/>
  <c r="Z215" i="5"/>
  <c r="X215" i="5"/>
  <c r="Y215" i="5" s="1"/>
  <c r="X23" i="5"/>
  <c r="Y23" i="5" s="1"/>
  <c r="X79" i="5"/>
  <c r="Y79" i="5" s="1"/>
  <c r="X127" i="5"/>
  <c r="Y127" i="5" s="1"/>
  <c r="X167" i="5"/>
  <c r="Y167" i="5" s="1"/>
  <c r="Z199" i="5"/>
  <c r="AA199" i="5"/>
  <c r="X199" i="5"/>
  <c r="Y199" i="5" s="1"/>
  <c r="Z239" i="5"/>
  <c r="X239" i="5"/>
  <c r="Y239" i="5" s="1"/>
  <c r="Z263" i="5"/>
  <c r="X263" i="5"/>
  <c r="Y263" i="5" s="1"/>
  <c r="AA295" i="5"/>
  <c r="X295" i="5"/>
  <c r="Y295" i="5" s="1"/>
  <c r="Z295" i="5"/>
  <c r="AA31" i="5"/>
  <c r="X31" i="5"/>
  <c r="Y31" i="5" s="1"/>
  <c r="Z63" i="5"/>
  <c r="AA63" i="5"/>
  <c r="X63" i="5"/>
  <c r="Y63" i="5" s="1"/>
  <c r="AA111" i="5"/>
  <c r="Z111" i="5"/>
  <c r="X111" i="5"/>
  <c r="Y111" i="5" s="1"/>
  <c r="Z151" i="5"/>
  <c r="X151" i="5"/>
  <c r="Y151" i="5" s="1"/>
  <c r="AA151" i="5"/>
  <c r="X191" i="5"/>
  <c r="Y191" i="5" s="1"/>
  <c r="X231" i="5"/>
  <c r="Y231" i="5" s="1"/>
  <c r="Z255" i="5"/>
  <c r="X255" i="5"/>
  <c r="Y255" i="5" s="1"/>
  <c r="AA287" i="5"/>
  <c r="X287" i="5"/>
  <c r="Y287" i="5" s="1"/>
  <c r="AA47" i="5"/>
  <c r="X47" i="5"/>
  <c r="Y47" i="5" s="1"/>
  <c r="AA103" i="5"/>
  <c r="Z103" i="5"/>
  <c r="X103" i="5"/>
  <c r="Y103" i="5" s="1"/>
  <c r="AA183" i="5"/>
  <c r="X183" i="5"/>
  <c r="Y183" i="5" s="1"/>
  <c r="X15" i="5"/>
  <c r="Y15" i="5" s="1"/>
  <c r="Z71" i="5"/>
  <c r="X71" i="5"/>
  <c r="Y71" i="5" s="1"/>
  <c r="AA71" i="5"/>
  <c r="Z119" i="5"/>
  <c r="X119" i="5"/>
  <c r="Y119" i="5" s="1"/>
  <c r="AA159" i="5"/>
  <c r="X159" i="5"/>
  <c r="Y159" i="5" s="1"/>
  <c r="Z207" i="5"/>
  <c r="X207" i="5"/>
  <c r="Y207" i="5" s="1"/>
  <c r="AA247" i="5"/>
  <c r="Z247" i="5"/>
  <c r="X247" i="5"/>
  <c r="Y247" i="5" s="1"/>
  <c r="Z271" i="5"/>
  <c r="AA271" i="5"/>
  <c r="X271" i="5"/>
  <c r="Y271" i="5" s="1"/>
  <c r="Z32" i="5"/>
  <c r="X32" i="5"/>
  <c r="Y32" i="5" s="1"/>
  <c r="X72" i="5"/>
  <c r="Y72" i="5" s="1"/>
  <c r="X104" i="5"/>
  <c r="Y104" i="5" s="1"/>
  <c r="Z136" i="5"/>
  <c r="X136" i="5"/>
  <c r="Y136" i="5" s="1"/>
  <c r="AA160" i="5"/>
  <c r="X184" i="5"/>
  <c r="Y184" i="5" s="1"/>
  <c r="X200" i="5"/>
  <c r="Y200" i="5" s="1"/>
  <c r="Z208" i="5"/>
  <c r="X224" i="5"/>
  <c r="Y224" i="5" s="1"/>
  <c r="X248" i="5"/>
  <c r="Y248" i="5" s="1"/>
  <c r="Z256" i="5"/>
  <c r="X256" i="5"/>
  <c r="Y256" i="5" s="1"/>
  <c r="Z264" i="5"/>
  <c r="X264" i="5"/>
  <c r="Y264" i="5" s="1"/>
  <c r="Z272" i="5"/>
  <c r="AA272" i="5"/>
  <c r="X272" i="5"/>
  <c r="Y272" i="5" s="1"/>
  <c r="AA280" i="5"/>
  <c r="Z280" i="5"/>
  <c r="X280" i="5"/>
  <c r="Y280" i="5" s="1"/>
  <c r="AA288" i="5"/>
  <c r="AA9" i="5"/>
  <c r="Z9" i="5"/>
  <c r="X9" i="5"/>
  <c r="Y9" i="5" s="1"/>
  <c r="AA17" i="5"/>
  <c r="Z17" i="5"/>
  <c r="X17" i="5"/>
  <c r="Y17" i="5" s="1"/>
  <c r="AA25" i="5"/>
  <c r="X25" i="5"/>
  <c r="Y25" i="5" s="1"/>
  <c r="X33" i="5"/>
  <c r="Y33" i="5" s="1"/>
  <c r="AA49" i="5"/>
  <c r="X49" i="5"/>
  <c r="Y49" i="5" s="1"/>
  <c r="AA65" i="5"/>
  <c r="X65" i="5"/>
  <c r="Y65" i="5" s="1"/>
  <c r="AA73" i="5"/>
  <c r="X73" i="5"/>
  <c r="Y73" i="5" s="1"/>
  <c r="X81" i="5"/>
  <c r="Y81" i="5" s="1"/>
  <c r="X89" i="5"/>
  <c r="Y89" i="5" s="1"/>
  <c r="Z97" i="5"/>
  <c r="X97" i="5"/>
  <c r="Y97" i="5" s="1"/>
  <c r="Z105" i="5"/>
  <c r="X105" i="5"/>
  <c r="Y105" i="5" s="1"/>
  <c r="Z113" i="5"/>
  <c r="X113" i="5"/>
  <c r="Y113" i="5" s="1"/>
  <c r="AA121" i="5"/>
  <c r="Z121" i="5"/>
  <c r="X129" i="5"/>
  <c r="Y129" i="5" s="1"/>
  <c r="Z137" i="5"/>
  <c r="X137" i="5"/>
  <c r="Y137" i="5" s="1"/>
  <c r="X153" i="5"/>
  <c r="Y153" i="5" s="1"/>
  <c r="AA161" i="5"/>
  <c r="AA169" i="5"/>
  <c r="X169" i="5"/>
  <c r="Y169" i="5" s="1"/>
  <c r="X177" i="5"/>
  <c r="Y177" i="5" s="1"/>
  <c r="X185" i="5"/>
  <c r="Y185" i="5" s="1"/>
  <c r="Z193" i="5"/>
  <c r="X193" i="5"/>
  <c r="Y193" i="5" s="1"/>
  <c r="Z201" i="5"/>
  <c r="X201" i="5"/>
  <c r="Y201" i="5" s="1"/>
  <c r="Z209" i="5"/>
  <c r="X209" i="5"/>
  <c r="Y209" i="5" s="1"/>
  <c r="AA217" i="5"/>
  <c r="Z217" i="5"/>
  <c r="X217" i="5"/>
  <c r="Y217" i="5" s="1"/>
  <c r="AA225" i="5"/>
  <c r="Z225" i="5"/>
  <c r="X225" i="5"/>
  <c r="Y225" i="5" s="1"/>
  <c r="AA233" i="5"/>
  <c r="X233" i="5"/>
  <c r="Y233" i="5" s="1"/>
  <c r="AA241" i="5"/>
  <c r="Z241" i="5"/>
  <c r="AA249" i="5"/>
  <c r="X249" i="5"/>
  <c r="Y249" i="5" s="1"/>
  <c r="AA257" i="5"/>
  <c r="X257" i="5"/>
  <c r="Y257" i="5" s="1"/>
  <c r="X265" i="5"/>
  <c r="Y265" i="5" s="1"/>
  <c r="Z281" i="5"/>
  <c r="X281" i="5"/>
  <c r="Y281" i="5" s="1"/>
  <c r="AA289" i="5"/>
  <c r="Z289" i="5"/>
  <c r="X208" i="5"/>
  <c r="Y208" i="5" s="1"/>
  <c r="AA11" i="5"/>
  <c r="Z11" i="5"/>
  <c r="X11" i="5"/>
  <c r="Y11" i="5" s="1"/>
  <c r="Z19" i="5"/>
  <c r="X19" i="5"/>
  <c r="Y19" i="5" s="1"/>
  <c r="AA27" i="5"/>
  <c r="X27" i="5"/>
  <c r="Y27" i="5" s="1"/>
  <c r="Z27" i="5"/>
  <c r="Z35" i="5"/>
  <c r="X35" i="5"/>
  <c r="Y35" i="5" s="1"/>
  <c r="AA35" i="5"/>
  <c r="Z43" i="5"/>
  <c r="X43" i="5"/>
  <c r="Y43" i="5" s="1"/>
  <c r="Z51" i="5"/>
  <c r="X51" i="5"/>
  <c r="Y51" i="5" s="1"/>
  <c r="X59" i="5"/>
  <c r="Y59" i="5" s="1"/>
  <c r="AA67" i="5"/>
  <c r="Z67" i="5"/>
  <c r="X67" i="5"/>
  <c r="Y67" i="5" s="1"/>
  <c r="Z75" i="5"/>
  <c r="X75" i="5"/>
  <c r="Y75" i="5" s="1"/>
  <c r="Z83" i="5"/>
  <c r="X83" i="5"/>
  <c r="Y83" i="5" s="1"/>
  <c r="AA83" i="5"/>
  <c r="AA91" i="5"/>
  <c r="X91" i="5"/>
  <c r="Y91" i="5" s="1"/>
  <c r="Z91" i="5"/>
  <c r="Z99" i="5"/>
  <c r="X99" i="5"/>
  <c r="Y99" i="5" s="1"/>
  <c r="AA99" i="5"/>
  <c r="Z107" i="5"/>
  <c r="X107" i="5"/>
  <c r="Y107" i="5" s="1"/>
  <c r="Z115" i="5"/>
  <c r="X115" i="5"/>
  <c r="Y115" i="5" s="1"/>
  <c r="AA123" i="5"/>
  <c r="X123" i="5"/>
  <c r="Y123" i="5" s="1"/>
  <c r="Z131" i="5"/>
  <c r="AA131" i="5"/>
  <c r="X131" i="5"/>
  <c r="Y131" i="5" s="1"/>
  <c r="X139" i="5"/>
  <c r="Y139" i="5" s="1"/>
  <c r="X147" i="5"/>
  <c r="Y147" i="5" s="1"/>
  <c r="X155" i="5"/>
  <c r="Y155" i="5" s="1"/>
  <c r="X163" i="5"/>
  <c r="Y163" i="5" s="1"/>
  <c r="Z163" i="5"/>
  <c r="Z171" i="5"/>
  <c r="X171" i="5"/>
  <c r="Y171" i="5" s="1"/>
  <c r="Z179" i="5"/>
  <c r="X179" i="5"/>
  <c r="Y179" i="5" s="1"/>
  <c r="AA187" i="5"/>
  <c r="X187" i="5"/>
  <c r="Y187" i="5" s="1"/>
  <c r="Z195" i="5"/>
  <c r="AA195" i="5"/>
  <c r="X195" i="5"/>
  <c r="Y195" i="5" s="1"/>
  <c r="Z203" i="5"/>
  <c r="X203" i="5"/>
  <c r="Y203" i="5" s="1"/>
  <c r="X211" i="5"/>
  <c r="Y211" i="5" s="1"/>
  <c r="X219" i="5"/>
  <c r="Y219" i="5" s="1"/>
  <c r="X227" i="5"/>
  <c r="Y227" i="5" s="1"/>
  <c r="Z227" i="5"/>
  <c r="Z235" i="5"/>
  <c r="X235" i="5"/>
  <c r="Y235" i="5" s="1"/>
  <c r="Z243" i="5"/>
  <c r="X243" i="5"/>
  <c r="Y243" i="5" s="1"/>
  <c r="AA251" i="5"/>
  <c r="X251" i="5"/>
  <c r="Y251" i="5" s="1"/>
  <c r="Z259" i="5"/>
  <c r="AA259" i="5"/>
  <c r="X259" i="5"/>
  <c r="Y259" i="5" s="1"/>
  <c r="AA267" i="5"/>
  <c r="X267" i="5"/>
  <c r="Y267" i="5" s="1"/>
  <c r="X275" i="5"/>
  <c r="Y275" i="5" s="1"/>
  <c r="Z283" i="5"/>
  <c r="X283" i="5"/>
  <c r="Y283" i="5" s="1"/>
  <c r="AA283" i="5"/>
  <c r="AA291" i="5"/>
  <c r="X291" i="5"/>
  <c r="Y291" i="5" s="1"/>
  <c r="Z291" i="5"/>
  <c r="X289" i="5"/>
  <c r="Y289" i="5" s="1"/>
  <c r="X57" i="5"/>
  <c r="Y57" i="5" s="1"/>
  <c r="X24" i="5"/>
  <c r="Y24" i="5" s="1"/>
  <c r="X56" i="5"/>
  <c r="Y56" i="5" s="1"/>
  <c r="AA88" i="5"/>
  <c r="X88" i="5"/>
  <c r="Y88" i="5" s="1"/>
  <c r="X120" i="5"/>
  <c r="Y120" i="5" s="1"/>
  <c r="X152" i="5"/>
  <c r="Y152" i="5" s="1"/>
  <c r="AA216" i="5"/>
  <c r="X216" i="5"/>
  <c r="Y216" i="5" s="1"/>
  <c r="X3" i="5"/>
  <c r="AA3" i="5" s="1"/>
  <c r="X26" i="5"/>
  <c r="Y26" i="5" s="1"/>
  <c r="AA66" i="5"/>
  <c r="X66" i="5"/>
  <c r="Y66" i="5" s="1"/>
  <c r="AA90" i="5"/>
  <c r="X90" i="5"/>
  <c r="Y90" i="5" s="1"/>
  <c r="AA114" i="5"/>
  <c r="X114" i="5"/>
  <c r="Y114" i="5" s="1"/>
  <c r="Z138" i="5"/>
  <c r="AA138" i="5"/>
  <c r="X138" i="5"/>
  <c r="Y138" i="5" s="1"/>
  <c r="AA170" i="5"/>
  <c r="Z170" i="5"/>
  <c r="X170" i="5"/>
  <c r="Y170" i="5" s="1"/>
  <c r="AA194" i="5"/>
  <c r="X194" i="5"/>
  <c r="Y194" i="5" s="1"/>
  <c r="X218" i="5"/>
  <c r="Y218" i="5" s="1"/>
  <c r="X242" i="5"/>
  <c r="Y242" i="5" s="1"/>
  <c r="Z282" i="5"/>
  <c r="X282" i="5"/>
  <c r="Y282" i="5" s="1"/>
  <c r="AA28" i="5"/>
  <c r="X28" i="5"/>
  <c r="Y28" i="5" s="1"/>
  <c r="X60" i="5"/>
  <c r="Y60" i="5" s="1"/>
  <c r="X100" i="5"/>
  <c r="Y100" i="5" s="1"/>
  <c r="AA156" i="5"/>
  <c r="Z156" i="5"/>
  <c r="X156" i="5"/>
  <c r="Y156" i="5" s="1"/>
  <c r="Z188" i="5"/>
  <c r="X188" i="5"/>
  <c r="Y188" i="5" s="1"/>
  <c r="AA284" i="5"/>
  <c r="X284" i="5"/>
  <c r="Y284" i="5" s="1"/>
  <c r="Z284" i="5"/>
  <c r="X288" i="5"/>
  <c r="Y288" i="5" s="1"/>
  <c r="X161" i="5"/>
  <c r="Y161" i="5" s="1"/>
  <c r="X41" i="5"/>
  <c r="Y41" i="5" s="1"/>
  <c r="X16" i="5"/>
  <c r="Y16" i="5" s="1"/>
  <c r="X48" i="5"/>
  <c r="Y48" i="5" s="1"/>
  <c r="Z64" i="5"/>
  <c r="X64" i="5"/>
  <c r="Y64" i="5" s="1"/>
  <c r="Z96" i="5"/>
  <c r="AA96" i="5"/>
  <c r="X96" i="5"/>
  <c r="Y96" i="5" s="1"/>
  <c r="AA128" i="5"/>
  <c r="Z128" i="5"/>
  <c r="X128" i="5"/>
  <c r="Y128" i="5" s="1"/>
  <c r="Z168" i="5"/>
  <c r="X168" i="5"/>
  <c r="Y168" i="5" s="1"/>
  <c r="AA192" i="5"/>
  <c r="Z192" i="5"/>
  <c r="AA240" i="5"/>
  <c r="Z240" i="5"/>
  <c r="X240" i="5"/>
  <c r="Y240" i="5" s="1"/>
  <c r="Z18" i="5"/>
  <c r="X18" i="5"/>
  <c r="Y18" i="5" s="1"/>
  <c r="X34" i="5"/>
  <c r="Y34" i="5" s="1"/>
  <c r="X50" i="5"/>
  <c r="Y50" i="5" s="1"/>
  <c r="AA74" i="5"/>
  <c r="X74" i="5"/>
  <c r="Y74" i="5" s="1"/>
  <c r="Z98" i="5"/>
  <c r="AA98" i="5"/>
  <c r="X122" i="5"/>
  <c r="Y122" i="5" s="1"/>
  <c r="Z146" i="5"/>
  <c r="X146" i="5"/>
  <c r="Y146" i="5" s="1"/>
  <c r="AA162" i="5"/>
  <c r="X162" i="5"/>
  <c r="Y162" i="5" s="1"/>
  <c r="X178" i="5"/>
  <c r="Y178" i="5" s="1"/>
  <c r="AA202" i="5"/>
  <c r="Z202" i="5"/>
  <c r="AA226" i="5"/>
  <c r="X226" i="5"/>
  <c r="Y226" i="5" s="1"/>
  <c r="Z274" i="5"/>
  <c r="X274" i="5"/>
  <c r="Y274" i="5" s="1"/>
  <c r="X202" i="5"/>
  <c r="Y202" i="5" s="1"/>
  <c r="AA4" i="5"/>
  <c r="X4" i="5"/>
  <c r="Y4" i="5" s="1"/>
  <c r="Z20" i="5"/>
  <c r="X20" i="5"/>
  <c r="Y20" i="5" s="1"/>
  <c r="X44" i="5"/>
  <c r="Y44" i="5" s="1"/>
  <c r="Z44" i="5"/>
  <c r="AA68" i="5"/>
  <c r="X68" i="5"/>
  <c r="Y68" i="5" s="1"/>
  <c r="Z68" i="5"/>
  <c r="AA84" i="5"/>
  <c r="X84" i="5"/>
  <c r="Y84" i="5" s="1"/>
  <c r="X108" i="5"/>
  <c r="Y108" i="5" s="1"/>
  <c r="AA124" i="5"/>
  <c r="X124" i="5"/>
  <c r="Y124" i="5" s="1"/>
  <c r="AA140" i="5"/>
  <c r="Z140" i="5"/>
  <c r="X140" i="5"/>
  <c r="Y140" i="5" s="1"/>
  <c r="X172" i="5"/>
  <c r="Y172" i="5" s="1"/>
  <c r="Z196" i="5"/>
  <c r="X196" i="5"/>
  <c r="Y196" i="5" s="1"/>
  <c r="AA212" i="5"/>
  <c r="X212" i="5"/>
  <c r="Y212" i="5" s="1"/>
  <c r="Z212" i="5"/>
  <c r="Z228" i="5"/>
  <c r="X228" i="5"/>
  <c r="Y228" i="5" s="1"/>
  <c r="AA228" i="5"/>
  <c r="Z244" i="5"/>
  <c r="X244" i="5"/>
  <c r="Y244" i="5" s="1"/>
  <c r="AA260" i="5"/>
  <c r="X260" i="5"/>
  <c r="Y260" i="5" s="1"/>
  <c r="Z292" i="5"/>
  <c r="X292" i="5"/>
  <c r="Y292" i="5" s="1"/>
  <c r="AA5" i="5"/>
  <c r="Z5" i="5"/>
  <c r="X5" i="5"/>
  <c r="Y5" i="5" s="1"/>
  <c r="AA21" i="5"/>
  <c r="Z21" i="5"/>
  <c r="X21" i="5"/>
  <c r="Y21" i="5" s="1"/>
  <c r="AA37" i="5"/>
  <c r="X37" i="5"/>
  <c r="Y37" i="5" s="1"/>
  <c r="X61" i="5"/>
  <c r="Y61" i="5" s="1"/>
  <c r="X77" i="5"/>
  <c r="Y77" i="5" s="1"/>
  <c r="Z93" i="5"/>
  <c r="X93" i="5"/>
  <c r="Y93" i="5" s="1"/>
  <c r="Z109" i="5"/>
  <c r="X109" i="5"/>
  <c r="Y109" i="5" s="1"/>
  <c r="Z125" i="5"/>
  <c r="X125" i="5"/>
  <c r="Y125" i="5" s="1"/>
  <c r="AA133" i="5"/>
  <c r="Z133" i="5"/>
  <c r="X133" i="5"/>
  <c r="Y133" i="5" s="1"/>
  <c r="AA149" i="5"/>
  <c r="Z149" i="5"/>
  <c r="X149" i="5"/>
  <c r="Y149" i="5" s="1"/>
  <c r="AA157" i="5"/>
  <c r="X157" i="5"/>
  <c r="Y157" i="5" s="1"/>
  <c r="X165" i="5"/>
  <c r="Y165" i="5" s="1"/>
  <c r="X173" i="5"/>
  <c r="Y173" i="5" s="1"/>
  <c r="Z181" i="5"/>
  <c r="X181" i="5"/>
  <c r="Y181" i="5" s="1"/>
  <c r="Z189" i="5"/>
  <c r="X189" i="5"/>
  <c r="Y189" i="5" s="1"/>
  <c r="Z197" i="5"/>
  <c r="X197" i="5"/>
  <c r="Y197" i="5" s="1"/>
  <c r="AA205" i="5"/>
  <c r="Z205" i="5"/>
  <c r="X205" i="5"/>
  <c r="Y205" i="5" s="1"/>
  <c r="AA213" i="5"/>
  <c r="Z213" i="5"/>
  <c r="X213" i="5"/>
  <c r="Y213" i="5" s="1"/>
  <c r="AA221" i="5"/>
  <c r="X221" i="5"/>
  <c r="Y221" i="5" s="1"/>
  <c r="X229" i="5"/>
  <c r="Y229" i="5" s="1"/>
  <c r="X237" i="5"/>
  <c r="Y237" i="5" s="1"/>
  <c r="Z245" i="5"/>
  <c r="X245" i="5"/>
  <c r="Y245" i="5" s="1"/>
  <c r="Z253" i="5"/>
  <c r="X253" i="5"/>
  <c r="Y253" i="5" s="1"/>
  <c r="AA261" i="5"/>
  <c r="X261" i="5"/>
  <c r="Y261" i="5" s="1"/>
  <c r="Z269" i="5"/>
  <c r="AA269" i="5"/>
  <c r="X269" i="5"/>
  <c r="Y269" i="5" s="1"/>
  <c r="Z277" i="5"/>
  <c r="AA277" i="5"/>
  <c r="X277" i="5"/>
  <c r="Y277" i="5" s="1"/>
  <c r="Z285" i="5"/>
  <c r="X285" i="5"/>
  <c r="Y285" i="5" s="1"/>
  <c r="X293" i="5"/>
  <c r="Y293" i="5" s="1"/>
  <c r="X273" i="5"/>
  <c r="X160" i="5"/>
  <c r="Y160" i="5" s="1"/>
  <c r="AA8" i="5"/>
  <c r="X8" i="5"/>
  <c r="Y8" i="5" s="1"/>
  <c r="X40" i="5"/>
  <c r="Y40" i="5" s="1"/>
  <c r="X80" i="5"/>
  <c r="Y80" i="5" s="1"/>
  <c r="X112" i="5"/>
  <c r="Y112" i="5" s="1"/>
  <c r="Z144" i="5"/>
  <c r="X144" i="5"/>
  <c r="Y144" i="5" s="1"/>
  <c r="X176" i="5"/>
  <c r="Y176" i="5" s="1"/>
  <c r="AA232" i="5"/>
  <c r="X232" i="5"/>
  <c r="Y232" i="5" s="1"/>
  <c r="AA10" i="5"/>
  <c r="X10" i="5"/>
  <c r="Y10" i="5" s="1"/>
  <c r="AA42" i="5"/>
  <c r="X42" i="5"/>
  <c r="Y42" i="5" s="1"/>
  <c r="Z58" i="5"/>
  <c r="AA58" i="5"/>
  <c r="X58" i="5"/>
  <c r="Y58" i="5" s="1"/>
  <c r="Z82" i="5"/>
  <c r="AA82" i="5"/>
  <c r="X82" i="5"/>
  <c r="Y82" i="5" s="1"/>
  <c r="Z106" i="5"/>
  <c r="AA106" i="5"/>
  <c r="AA130" i="5"/>
  <c r="Z130" i="5"/>
  <c r="X130" i="5"/>
  <c r="Y130" i="5" s="1"/>
  <c r="AA154" i="5"/>
  <c r="Z154" i="5"/>
  <c r="X154" i="5"/>
  <c r="Y154" i="5" s="1"/>
  <c r="Z186" i="5"/>
  <c r="X186" i="5"/>
  <c r="Y186" i="5" s="1"/>
  <c r="AA210" i="5"/>
  <c r="Z210" i="5"/>
  <c r="X210" i="5"/>
  <c r="Y210" i="5" s="1"/>
  <c r="AA234" i="5"/>
  <c r="Z234" i="5"/>
  <c r="Z258" i="5"/>
  <c r="X258" i="5"/>
  <c r="Y258" i="5" s="1"/>
  <c r="X266" i="5"/>
  <c r="Y266" i="5" s="1"/>
  <c r="AA290" i="5"/>
  <c r="Z290" i="5"/>
  <c r="X290" i="5"/>
  <c r="Y290" i="5" s="1"/>
  <c r="AA12" i="5"/>
  <c r="X12" i="5"/>
  <c r="Y12" i="5" s="1"/>
  <c r="Z12" i="5"/>
  <c r="X36" i="5"/>
  <c r="Y36" i="5" s="1"/>
  <c r="Z36" i="5"/>
  <c r="X52" i="5"/>
  <c r="Y52" i="5" s="1"/>
  <c r="X76" i="5"/>
  <c r="Y76" i="5" s="1"/>
  <c r="Z76" i="5"/>
  <c r="AA92" i="5"/>
  <c r="X92" i="5"/>
  <c r="Y92" i="5" s="1"/>
  <c r="Z116" i="5"/>
  <c r="X116" i="5"/>
  <c r="Y116" i="5" s="1"/>
  <c r="Z132" i="5"/>
  <c r="AA132" i="5"/>
  <c r="X132" i="5"/>
  <c r="Y132" i="5" s="1"/>
  <c r="AA148" i="5"/>
  <c r="X148" i="5"/>
  <c r="Y148" i="5" s="1"/>
  <c r="Z164" i="5"/>
  <c r="X164" i="5"/>
  <c r="Y164" i="5" s="1"/>
  <c r="AA164" i="5"/>
  <c r="X180" i="5"/>
  <c r="Y180" i="5" s="1"/>
  <c r="X204" i="5"/>
  <c r="Y204" i="5" s="1"/>
  <c r="X220" i="5"/>
  <c r="Y220" i="5" s="1"/>
  <c r="Z220" i="5"/>
  <c r="X236" i="5"/>
  <c r="Y236" i="5" s="1"/>
  <c r="Z236" i="5"/>
  <c r="AA236" i="5"/>
  <c r="X252" i="5"/>
  <c r="Y252" i="5" s="1"/>
  <c r="X268" i="5"/>
  <c r="Y268" i="5" s="1"/>
  <c r="X276" i="5"/>
  <c r="Y276" i="5" s="1"/>
  <c r="X13" i="5"/>
  <c r="Y13" i="5" s="1"/>
  <c r="X29" i="5"/>
  <c r="Y29" i="5" s="1"/>
  <c r="Z45" i="5"/>
  <c r="X45" i="5"/>
  <c r="Y45" i="5" s="1"/>
  <c r="Z53" i="5"/>
  <c r="X53" i="5"/>
  <c r="Y53" i="5" s="1"/>
  <c r="AA69" i="5"/>
  <c r="Z69" i="5"/>
  <c r="X69" i="5"/>
  <c r="Y69" i="5" s="1"/>
  <c r="AA85" i="5"/>
  <c r="Z85" i="5"/>
  <c r="X85" i="5"/>
  <c r="Y85" i="5" s="1"/>
  <c r="AA101" i="5"/>
  <c r="X101" i="5"/>
  <c r="Y101" i="5" s="1"/>
  <c r="X117" i="5"/>
  <c r="Y117" i="5" s="1"/>
  <c r="X141" i="5"/>
  <c r="Y141" i="5" s="1"/>
  <c r="X6" i="5"/>
  <c r="Y6" i="5" s="1"/>
  <c r="Z6" i="5"/>
  <c r="Z14" i="5"/>
  <c r="X14" i="5"/>
  <c r="Y14" i="5" s="1"/>
  <c r="Z22" i="5"/>
  <c r="X22" i="5"/>
  <c r="Y22" i="5" s="1"/>
  <c r="AA30" i="5"/>
  <c r="Z30" i="5"/>
  <c r="X30" i="5"/>
  <c r="Y30" i="5" s="1"/>
  <c r="AA38" i="5"/>
  <c r="X38" i="5"/>
  <c r="Y38" i="5" s="1"/>
  <c r="AA46" i="5"/>
  <c r="X46" i="5"/>
  <c r="Y46" i="5" s="1"/>
  <c r="X54" i="5"/>
  <c r="Y54" i="5" s="1"/>
  <c r="X62" i="5"/>
  <c r="Y62" i="5" s="1"/>
  <c r="X70" i="5"/>
  <c r="Y70" i="5" s="1"/>
  <c r="Z70" i="5"/>
  <c r="Z78" i="5"/>
  <c r="X78" i="5"/>
  <c r="Y78" i="5" s="1"/>
  <c r="Z86" i="5"/>
  <c r="X86" i="5"/>
  <c r="Y86" i="5" s="1"/>
  <c r="AA94" i="5"/>
  <c r="Z94" i="5"/>
  <c r="X94" i="5"/>
  <c r="Y94" i="5" s="1"/>
  <c r="AA102" i="5"/>
  <c r="X102" i="5"/>
  <c r="Y102" i="5" s="1"/>
  <c r="AA110" i="5"/>
  <c r="X110" i="5"/>
  <c r="Y110" i="5" s="1"/>
  <c r="X118" i="5"/>
  <c r="Y118" i="5" s="1"/>
  <c r="X126" i="5"/>
  <c r="Y126" i="5" s="1"/>
  <c r="X134" i="5"/>
  <c r="Y134" i="5" s="1"/>
  <c r="Z142" i="5"/>
  <c r="X142" i="5"/>
  <c r="Y142" i="5" s="1"/>
  <c r="Z150" i="5"/>
  <c r="X150" i="5"/>
  <c r="Y150" i="5" s="1"/>
  <c r="AA158" i="5"/>
  <c r="Z158" i="5"/>
  <c r="X158" i="5"/>
  <c r="Y158" i="5" s="1"/>
  <c r="AA166" i="5"/>
  <c r="Z166" i="5"/>
  <c r="X166" i="5"/>
  <c r="Y166" i="5" s="1"/>
  <c r="AA174" i="5"/>
  <c r="X174" i="5"/>
  <c r="Y174" i="5" s="1"/>
  <c r="X182" i="5"/>
  <c r="Y182" i="5" s="1"/>
  <c r="X190" i="5"/>
  <c r="Y190" i="5" s="1"/>
  <c r="X198" i="5"/>
  <c r="Y198" i="5" s="1"/>
  <c r="Z206" i="5"/>
  <c r="X206" i="5"/>
  <c r="Y206" i="5" s="1"/>
  <c r="Z214" i="5"/>
  <c r="X214" i="5"/>
  <c r="Y214" i="5" s="1"/>
  <c r="X222" i="5"/>
  <c r="Y222" i="5" s="1"/>
  <c r="AA230" i="5"/>
  <c r="Z230" i="5"/>
  <c r="X230" i="5"/>
  <c r="Y230" i="5" s="1"/>
  <c r="AA238" i="5"/>
  <c r="X238" i="5"/>
  <c r="Y238" i="5" s="1"/>
  <c r="AA246" i="5"/>
  <c r="X246" i="5"/>
  <c r="Y246" i="5" s="1"/>
  <c r="Z246" i="5"/>
  <c r="X254" i="5"/>
  <c r="Y254" i="5" s="1"/>
  <c r="X262" i="5"/>
  <c r="Y262" i="5" s="1"/>
  <c r="Z270" i="5"/>
  <c r="X270" i="5"/>
  <c r="Y270" i="5" s="1"/>
  <c r="Z278" i="5"/>
  <c r="X278" i="5"/>
  <c r="Y278" i="5" s="1"/>
  <c r="AA286" i="5"/>
  <c r="Z286" i="5"/>
  <c r="X286" i="5"/>
  <c r="Y286" i="5" s="1"/>
  <c r="AA294" i="5"/>
  <c r="X294" i="5"/>
  <c r="Y294" i="5" s="1"/>
  <c r="X250" i="5"/>
  <c r="Y250" i="5" s="1"/>
  <c r="X145" i="5"/>
  <c r="AA145" i="5" s="1"/>
  <c r="AA186" i="5"/>
  <c r="W295" i="4"/>
  <c r="W294" i="4"/>
  <c r="W293" i="4"/>
  <c r="W292" i="4"/>
  <c r="W291" i="4"/>
  <c r="W290" i="4"/>
  <c r="W289" i="4"/>
  <c r="W288" i="4"/>
  <c r="W287" i="4"/>
  <c r="W286" i="4"/>
  <c r="W285" i="4"/>
  <c r="W284" i="4"/>
  <c r="W283" i="4"/>
  <c r="W282" i="4"/>
  <c r="W281" i="4"/>
  <c r="W280" i="4"/>
  <c r="W279" i="4"/>
  <c r="W278" i="4"/>
  <c r="W277" i="4"/>
  <c r="W276" i="4"/>
  <c r="W275" i="4"/>
  <c r="W274" i="4"/>
  <c r="W273" i="4"/>
  <c r="W272" i="4"/>
  <c r="W271" i="4"/>
  <c r="W270" i="4"/>
  <c r="W269" i="4"/>
  <c r="W268" i="4"/>
  <c r="W267" i="4"/>
  <c r="W266" i="4"/>
  <c r="W265" i="4"/>
  <c r="W264" i="4"/>
  <c r="W263" i="4"/>
  <c r="W262" i="4"/>
  <c r="W261" i="4"/>
  <c r="W260" i="4"/>
  <c r="W259" i="4"/>
  <c r="W258" i="4"/>
  <c r="W257" i="4"/>
  <c r="W256" i="4"/>
  <c r="W255" i="4"/>
  <c r="W254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X3" i="4" s="1"/>
  <c r="X35" i="4" l="1"/>
  <c r="Y35" i="4" s="1"/>
  <c r="AA35" i="4"/>
  <c r="Z35" i="4"/>
  <c r="X67" i="4"/>
  <c r="Y67" i="4" s="1"/>
  <c r="Z67" i="4"/>
  <c r="AA67" i="4"/>
  <c r="Z115" i="4"/>
  <c r="AA115" i="4"/>
  <c r="X115" i="4"/>
  <c r="Y115" i="4" s="1"/>
  <c r="X171" i="4"/>
  <c r="Y171" i="4" s="1"/>
  <c r="Z251" i="4"/>
  <c r="X251" i="4"/>
  <c r="Y251" i="4" s="1"/>
  <c r="Z6" i="4"/>
  <c r="X6" i="4"/>
  <c r="Y6" i="4" s="1"/>
  <c r="AA38" i="4"/>
  <c r="X38" i="4"/>
  <c r="Y38" i="4" s="1"/>
  <c r="Z38" i="4"/>
  <c r="X78" i="4"/>
  <c r="Y78" i="4" s="1"/>
  <c r="X110" i="4"/>
  <c r="Y110" i="4" s="1"/>
  <c r="Z142" i="4"/>
  <c r="X142" i="4"/>
  <c r="Y142" i="4" s="1"/>
  <c r="Z166" i="4"/>
  <c r="AA166" i="4"/>
  <c r="X166" i="4"/>
  <c r="Y166" i="4" s="1"/>
  <c r="Z198" i="4"/>
  <c r="X198" i="4"/>
  <c r="Y198" i="4" s="1"/>
  <c r="AA230" i="4"/>
  <c r="X230" i="4"/>
  <c r="Y230" i="4" s="1"/>
  <c r="AA262" i="4"/>
  <c r="X262" i="4"/>
  <c r="Y262" i="4" s="1"/>
  <c r="X16" i="4"/>
  <c r="Y16" i="4" s="1"/>
  <c r="X40" i="4"/>
  <c r="Y40" i="4" s="1"/>
  <c r="X64" i="4"/>
  <c r="Y64" i="4" s="1"/>
  <c r="Z88" i="4"/>
  <c r="X88" i="4"/>
  <c r="Y88" i="4" s="1"/>
  <c r="AA112" i="4"/>
  <c r="Z112" i="4"/>
  <c r="X112" i="4"/>
  <c r="Y112" i="4" s="1"/>
  <c r="Z136" i="4"/>
  <c r="X136" i="4"/>
  <c r="Y136" i="4" s="1"/>
  <c r="AA160" i="4"/>
  <c r="X160" i="4"/>
  <c r="Y160" i="4" s="1"/>
  <c r="AA184" i="4"/>
  <c r="X184" i="4"/>
  <c r="Y184" i="4" s="1"/>
  <c r="Z184" i="4"/>
  <c r="X208" i="4"/>
  <c r="Y208" i="4" s="1"/>
  <c r="X232" i="4"/>
  <c r="Y232" i="4" s="1"/>
  <c r="X240" i="4"/>
  <c r="Y240" i="4" s="1"/>
  <c r="X264" i="4"/>
  <c r="Y264" i="4" s="1"/>
  <c r="AA272" i="4"/>
  <c r="Z272" i="4"/>
  <c r="X272" i="4"/>
  <c r="Y272" i="4" s="1"/>
  <c r="Z280" i="4"/>
  <c r="X280" i="4"/>
  <c r="Y280" i="4" s="1"/>
  <c r="AA288" i="4"/>
  <c r="X288" i="4"/>
  <c r="Y288" i="4" s="1"/>
  <c r="Y3" i="5"/>
  <c r="AA182" i="5"/>
  <c r="AA118" i="5"/>
  <c r="AA54" i="5"/>
  <c r="AA117" i="5"/>
  <c r="AA180" i="5"/>
  <c r="AA112" i="5"/>
  <c r="AA40" i="5"/>
  <c r="Z293" i="5"/>
  <c r="AA229" i="5"/>
  <c r="AA165" i="5"/>
  <c r="AA61" i="5"/>
  <c r="Z34" i="5"/>
  <c r="Z16" i="5"/>
  <c r="Z100" i="5"/>
  <c r="AA218" i="5"/>
  <c r="Z24" i="5"/>
  <c r="AA219" i="5"/>
  <c r="AA155" i="5"/>
  <c r="AA265" i="5"/>
  <c r="AA177" i="5"/>
  <c r="AA153" i="5"/>
  <c r="AA81" i="5"/>
  <c r="AA57" i="5"/>
  <c r="AA33" i="5"/>
  <c r="Z248" i="5"/>
  <c r="Z200" i="5"/>
  <c r="Z72" i="5"/>
  <c r="AA15" i="5"/>
  <c r="AA191" i="5"/>
  <c r="X19" i="4"/>
  <c r="Y19" i="4" s="1"/>
  <c r="Z19" i="4"/>
  <c r="X75" i="4"/>
  <c r="Y75" i="4" s="1"/>
  <c r="Z131" i="4"/>
  <c r="AA131" i="4"/>
  <c r="X131" i="4"/>
  <c r="Y131" i="4" s="1"/>
  <c r="Z187" i="4"/>
  <c r="X187" i="4"/>
  <c r="Y187" i="4" s="1"/>
  <c r="X275" i="4"/>
  <c r="Y275" i="4" s="1"/>
  <c r="AA30" i="4"/>
  <c r="X30" i="4"/>
  <c r="Y30" i="4" s="1"/>
  <c r="AA62" i="4"/>
  <c r="Z62" i="4"/>
  <c r="X62" i="4"/>
  <c r="Y62" i="4" s="1"/>
  <c r="X94" i="4"/>
  <c r="Y94" i="4" s="1"/>
  <c r="X126" i="4"/>
  <c r="Y126" i="4" s="1"/>
  <c r="AA126" i="4"/>
  <c r="Z158" i="4"/>
  <c r="AA158" i="4"/>
  <c r="X158" i="4"/>
  <c r="Y158" i="4" s="1"/>
  <c r="X190" i="4"/>
  <c r="Y190" i="4" s="1"/>
  <c r="Z190" i="4"/>
  <c r="AA190" i="4"/>
  <c r="X222" i="4"/>
  <c r="Y222" i="4" s="1"/>
  <c r="AA254" i="4"/>
  <c r="X254" i="4"/>
  <c r="Y254" i="4" s="1"/>
  <c r="Z254" i="4"/>
  <c r="AA286" i="4"/>
  <c r="X286" i="4"/>
  <c r="Y286" i="4" s="1"/>
  <c r="AA8" i="4"/>
  <c r="X8" i="4"/>
  <c r="Y8" i="4" s="1"/>
  <c r="X32" i="4"/>
  <c r="Y32" i="4" s="1"/>
  <c r="X56" i="4"/>
  <c r="Y56" i="4" s="1"/>
  <c r="AA80" i="4"/>
  <c r="Z80" i="4"/>
  <c r="X80" i="4"/>
  <c r="Y80" i="4" s="1"/>
  <c r="Z104" i="4"/>
  <c r="X104" i="4"/>
  <c r="Y104" i="4" s="1"/>
  <c r="Z128" i="4"/>
  <c r="X128" i="4"/>
  <c r="Y128" i="4" s="1"/>
  <c r="AA144" i="4"/>
  <c r="X144" i="4"/>
  <c r="Y144" i="4" s="1"/>
  <c r="AA168" i="4"/>
  <c r="Z168" i="4"/>
  <c r="X168" i="4"/>
  <c r="Y168" i="4" s="1"/>
  <c r="AA200" i="4"/>
  <c r="X200" i="4"/>
  <c r="Y200" i="4" s="1"/>
  <c r="X224" i="4"/>
  <c r="Y224" i="4" s="1"/>
  <c r="X256" i="4"/>
  <c r="Y256" i="4" s="1"/>
  <c r="AA17" i="4"/>
  <c r="Z17" i="4"/>
  <c r="X17" i="4"/>
  <c r="Y17" i="4" s="1"/>
  <c r="Z33" i="4"/>
  <c r="X33" i="4"/>
  <c r="Y33" i="4" s="1"/>
  <c r="Z57" i="4"/>
  <c r="X57" i="4"/>
  <c r="Y57" i="4" s="1"/>
  <c r="AA73" i="4"/>
  <c r="X73" i="4"/>
  <c r="Y73" i="4" s="1"/>
  <c r="AA89" i="4"/>
  <c r="Z89" i="4"/>
  <c r="X89" i="4"/>
  <c r="Y89" i="4" s="1"/>
  <c r="AA113" i="4"/>
  <c r="X113" i="4"/>
  <c r="Y113" i="4" s="1"/>
  <c r="X129" i="4"/>
  <c r="Y129" i="4" s="1"/>
  <c r="X145" i="4"/>
  <c r="Y145" i="4" s="1"/>
  <c r="AA169" i="4"/>
  <c r="Z169" i="4"/>
  <c r="X169" i="4"/>
  <c r="Y169" i="4" s="1"/>
  <c r="Z185" i="4"/>
  <c r="X185" i="4"/>
  <c r="Y185" i="4" s="1"/>
  <c r="Z209" i="4"/>
  <c r="X209" i="4"/>
  <c r="Y209" i="4" s="1"/>
  <c r="AA225" i="4"/>
  <c r="X225" i="4"/>
  <c r="Y225" i="4" s="1"/>
  <c r="Z241" i="4"/>
  <c r="AA241" i="4"/>
  <c r="X241" i="4"/>
  <c r="Y241" i="4" s="1"/>
  <c r="Z265" i="4"/>
  <c r="X265" i="4"/>
  <c r="Y265" i="4" s="1"/>
  <c r="X289" i="4"/>
  <c r="Y289" i="4" s="1"/>
  <c r="AA222" i="5"/>
  <c r="Z198" i="5"/>
  <c r="Z134" i="5"/>
  <c r="Z29" i="5"/>
  <c r="AA268" i="5"/>
  <c r="AA211" i="5"/>
  <c r="AA147" i="5"/>
  <c r="Z79" i="5"/>
  <c r="X27" i="4"/>
  <c r="Y27" i="4" s="1"/>
  <c r="Z27" i="4"/>
  <c r="X83" i="4"/>
  <c r="Y83" i="4" s="1"/>
  <c r="Z83" i="4"/>
  <c r="Z123" i="4"/>
  <c r="X123" i="4"/>
  <c r="Y123" i="4" s="1"/>
  <c r="X163" i="4"/>
  <c r="Y163" i="4" s="1"/>
  <c r="AA259" i="4"/>
  <c r="X259" i="4"/>
  <c r="Y259" i="4" s="1"/>
  <c r="AA14" i="4"/>
  <c r="Z14" i="4"/>
  <c r="X14" i="4"/>
  <c r="Y14" i="4" s="1"/>
  <c r="Z46" i="4"/>
  <c r="X46" i="4"/>
  <c r="Y46" i="4" s="1"/>
  <c r="AA46" i="4"/>
  <c r="X70" i="4"/>
  <c r="Y70" i="4" s="1"/>
  <c r="X102" i="4"/>
  <c r="Y102" i="4" s="1"/>
  <c r="Z102" i="4"/>
  <c r="Z134" i="4"/>
  <c r="AA134" i="4"/>
  <c r="X134" i="4"/>
  <c r="Y134" i="4" s="1"/>
  <c r="X174" i="4"/>
  <c r="Y174" i="4" s="1"/>
  <c r="X206" i="4"/>
  <c r="Y206" i="4" s="1"/>
  <c r="AA238" i="4"/>
  <c r="X238" i="4"/>
  <c r="Y238" i="4" s="1"/>
  <c r="AA270" i="4"/>
  <c r="X270" i="4"/>
  <c r="Y270" i="4" s="1"/>
  <c r="AA294" i="4"/>
  <c r="X294" i="4"/>
  <c r="Y294" i="4" s="1"/>
  <c r="X24" i="4"/>
  <c r="Y24" i="4" s="1"/>
  <c r="X48" i="4"/>
  <c r="Y48" i="4" s="1"/>
  <c r="X72" i="4"/>
  <c r="Y72" i="4" s="1"/>
  <c r="Z96" i="4"/>
  <c r="X96" i="4"/>
  <c r="Y96" i="4" s="1"/>
  <c r="X120" i="4"/>
  <c r="Y120" i="4" s="1"/>
  <c r="AA152" i="4"/>
  <c r="X152" i="4"/>
  <c r="Y152" i="4" s="1"/>
  <c r="AA176" i="4"/>
  <c r="Z176" i="4"/>
  <c r="X176" i="4"/>
  <c r="Y176" i="4" s="1"/>
  <c r="AA192" i="4"/>
  <c r="X192" i="4"/>
  <c r="Y192" i="4" s="1"/>
  <c r="X216" i="4"/>
  <c r="Y216" i="4" s="1"/>
  <c r="X248" i="4"/>
  <c r="Y248" i="4" s="1"/>
  <c r="AA9" i="4"/>
  <c r="Z9" i="4"/>
  <c r="X9" i="4"/>
  <c r="Y9" i="4" s="1"/>
  <c r="Z25" i="4"/>
  <c r="X25" i="4"/>
  <c r="Y25" i="4" s="1"/>
  <c r="Z41" i="4"/>
  <c r="X41" i="4"/>
  <c r="Y41" i="4" s="1"/>
  <c r="AA49" i="4"/>
  <c r="X49" i="4"/>
  <c r="Y49" i="4" s="1"/>
  <c r="AA65" i="4"/>
  <c r="Z65" i="4"/>
  <c r="X65" i="4"/>
  <c r="Y65" i="4" s="1"/>
  <c r="AA81" i="4"/>
  <c r="X81" i="4"/>
  <c r="Y81" i="4" s="1"/>
  <c r="X97" i="4"/>
  <c r="Y97" i="4" s="1"/>
  <c r="X105" i="4"/>
  <c r="Y105" i="4" s="1"/>
  <c r="AA121" i="4"/>
  <c r="Z121" i="4"/>
  <c r="X121" i="4"/>
  <c r="Y121" i="4" s="1"/>
  <c r="Z137" i="4"/>
  <c r="X137" i="4"/>
  <c r="Y137" i="4" s="1"/>
  <c r="Z153" i="4"/>
  <c r="X153" i="4"/>
  <c r="Y153" i="4" s="1"/>
  <c r="AA161" i="4"/>
  <c r="X161" i="4"/>
  <c r="Y161" i="4" s="1"/>
  <c r="AA177" i="4"/>
  <c r="Z177" i="4"/>
  <c r="X177" i="4"/>
  <c r="Y177" i="4" s="1"/>
  <c r="AA193" i="4"/>
  <c r="X193" i="4"/>
  <c r="Y193" i="4" s="1"/>
  <c r="X201" i="4"/>
  <c r="Y201" i="4" s="1"/>
  <c r="X217" i="4"/>
  <c r="Y217" i="4" s="1"/>
  <c r="AA233" i="4"/>
  <c r="Z233" i="4"/>
  <c r="X233" i="4"/>
  <c r="Y233" i="4" s="1"/>
  <c r="Z249" i="4"/>
  <c r="X249" i="4"/>
  <c r="Y249" i="4" s="1"/>
  <c r="Z257" i="4"/>
  <c r="X257" i="4"/>
  <c r="Y257" i="4" s="1"/>
  <c r="Z273" i="4"/>
  <c r="X273" i="4"/>
  <c r="Y273" i="4" s="1"/>
  <c r="AA281" i="4"/>
  <c r="Z281" i="4"/>
  <c r="X281" i="4"/>
  <c r="Y281" i="4" s="1"/>
  <c r="Z262" i="5"/>
  <c r="AA266" i="5"/>
  <c r="Z275" i="5"/>
  <c r="X10" i="4"/>
  <c r="Y10" i="4" s="1"/>
  <c r="Z10" i="4"/>
  <c r="AA18" i="4"/>
  <c r="X18" i="4"/>
  <c r="Y18" i="4" s="1"/>
  <c r="Z18" i="4"/>
  <c r="AA26" i="4"/>
  <c r="Z26" i="4"/>
  <c r="X26" i="4"/>
  <c r="Y26" i="4" s="1"/>
  <c r="Z34" i="4"/>
  <c r="X34" i="4"/>
  <c r="Y34" i="4" s="1"/>
  <c r="Z42" i="4"/>
  <c r="X42" i="4"/>
  <c r="Y42" i="4" s="1"/>
  <c r="AA50" i="4"/>
  <c r="X50" i="4"/>
  <c r="Y50" i="4" s="1"/>
  <c r="AA58" i="4"/>
  <c r="Z58" i="4"/>
  <c r="X58" i="4"/>
  <c r="Y58" i="4" s="1"/>
  <c r="AA66" i="4"/>
  <c r="X66" i="4"/>
  <c r="Y66" i="4" s="1"/>
  <c r="X74" i="4"/>
  <c r="Y74" i="4" s="1"/>
  <c r="Z74" i="4"/>
  <c r="X82" i="4"/>
  <c r="Y82" i="4" s="1"/>
  <c r="X90" i="4"/>
  <c r="Y90" i="4" s="1"/>
  <c r="X98" i="4"/>
  <c r="Y98" i="4" s="1"/>
  <c r="Z106" i="4"/>
  <c r="X106" i="4"/>
  <c r="Y106" i="4" s="1"/>
  <c r="AA114" i="4"/>
  <c r="X114" i="4"/>
  <c r="Y114" i="4" s="1"/>
  <c r="AA122" i="4"/>
  <c r="Z122" i="4"/>
  <c r="X122" i="4"/>
  <c r="Y122" i="4" s="1"/>
  <c r="AA130" i="4"/>
  <c r="X130" i="4"/>
  <c r="Y130" i="4" s="1"/>
  <c r="X138" i="4"/>
  <c r="Y138" i="4" s="1"/>
  <c r="X146" i="4"/>
  <c r="Y146" i="4" s="1"/>
  <c r="AA154" i="4"/>
  <c r="Z154" i="4"/>
  <c r="X154" i="4"/>
  <c r="Y154" i="4" s="1"/>
  <c r="Z162" i="4"/>
  <c r="X162" i="4"/>
  <c r="Y162" i="4" s="1"/>
  <c r="Z170" i="4"/>
  <c r="X170" i="4"/>
  <c r="Y170" i="4" s="1"/>
  <c r="AA178" i="4"/>
  <c r="X178" i="4"/>
  <c r="Y178" i="4" s="1"/>
  <c r="AA186" i="4"/>
  <c r="Z186" i="4"/>
  <c r="X186" i="4"/>
  <c r="Y186" i="4" s="1"/>
  <c r="AA194" i="4"/>
  <c r="X194" i="4"/>
  <c r="Y194" i="4" s="1"/>
  <c r="X202" i="4"/>
  <c r="Y202" i="4" s="1"/>
  <c r="X210" i="4"/>
  <c r="Y210" i="4" s="1"/>
  <c r="AA218" i="4"/>
  <c r="Z218" i="4"/>
  <c r="X218" i="4"/>
  <c r="Y218" i="4" s="1"/>
  <c r="AA226" i="4"/>
  <c r="X226" i="4"/>
  <c r="Y226" i="4" s="1"/>
  <c r="Z234" i="4"/>
  <c r="AA234" i="4"/>
  <c r="X234" i="4"/>
  <c r="Y234" i="4" s="1"/>
  <c r="Z242" i="4"/>
  <c r="AA242" i="4"/>
  <c r="X242" i="4"/>
  <c r="Y242" i="4" s="1"/>
  <c r="Z250" i="4"/>
  <c r="AA250" i="4"/>
  <c r="X250" i="4"/>
  <c r="Y250" i="4" s="1"/>
  <c r="AA258" i="4"/>
  <c r="X258" i="4"/>
  <c r="Y258" i="4" s="1"/>
  <c r="X266" i="4"/>
  <c r="Y266" i="4" s="1"/>
  <c r="X274" i="4"/>
  <c r="Y274" i="4" s="1"/>
  <c r="Z282" i="4"/>
  <c r="X282" i="4"/>
  <c r="Y282" i="4" s="1"/>
  <c r="Z290" i="4"/>
  <c r="X290" i="4"/>
  <c r="Y290" i="4" s="1"/>
  <c r="Y145" i="5"/>
  <c r="Z145" i="5"/>
  <c r="AA262" i="5"/>
  <c r="Z238" i="5"/>
  <c r="AA198" i="5"/>
  <c r="Z174" i="5"/>
  <c r="AA134" i="5"/>
  <c r="Z110" i="5"/>
  <c r="AA70" i="5"/>
  <c r="Z46" i="5"/>
  <c r="AA6" i="5"/>
  <c r="Z101" i="5"/>
  <c r="AA29" i="5"/>
  <c r="Z268" i="5"/>
  <c r="AA220" i="5"/>
  <c r="AA76" i="5"/>
  <c r="Z232" i="5"/>
  <c r="Z112" i="5"/>
  <c r="Z8" i="5"/>
  <c r="AA285" i="5"/>
  <c r="AA245" i="5"/>
  <c r="Z221" i="5"/>
  <c r="AA181" i="5"/>
  <c r="Z157" i="5"/>
  <c r="AA93" i="5"/>
  <c r="Z37" i="5"/>
  <c r="AA244" i="5"/>
  <c r="AA196" i="5"/>
  <c r="Z84" i="5"/>
  <c r="AA20" i="5"/>
  <c r="AA274" i="5"/>
  <c r="AA178" i="5"/>
  <c r="AA146" i="5"/>
  <c r="Z74" i="5"/>
  <c r="AA18" i="5"/>
  <c r="AA168" i="5"/>
  <c r="AA16" i="5"/>
  <c r="AA188" i="5"/>
  <c r="AA60" i="5"/>
  <c r="AA282" i="5"/>
  <c r="Z194" i="5"/>
  <c r="Z66" i="5"/>
  <c r="Z216" i="5"/>
  <c r="Z88" i="5"/>
  <c r="AA275" i="5"/>
  <c r="AA235" i="5"/>
  <c r="Z211" i="5"/>
  <c r="AA171" i="5"/>
  <c r="Z147" i="5"/>
  <c r="AA107" i="5"/>
  <c r="Z59" i="5"/>
  <c r="AA43" i="5"/>
  <c r="AA19" i="5"/>
  <c r="Z257" i="5"/>
  <c r="Z233" i="5"/>
  <c r="AA193" i="5"/>
  <c r="Z169" i="5"/>
  <c r="AA97" i="5"/>
  <c r="Z73" i="5"/>
  <c r="Z49" i="5"/>
  <c r="Z25" i="5"/>
  <c r="Z288" i="5"/>
  <c r="AA248" i="5"/>
  <c r="AA200" i="5"/>
  <c r="AA136" i="5"/>
  <c r="AA32" i="5"/>
  <c r="AA119" i="5"/>
  <c r="Z183" i="5"/>
  <c r="AA276" i="5"/>
  <c r="AA255" i="5"/>
  <c r="AA263" i="5"/>
  <c r="Z167" i="5"/>
  <c r="AA79" i="5"/>
  <c r="Z143" i="5"/>
  <c r="AA223" i="5"/>
  <c r="AA4" i="4"/>
  <c r="Z4" i="4"/>
  <c r="X4" i="4"/>
  <c r="Y4" i="4" s="1"/>
  <c r="Z51" i="4"/>
  <c r="X51" i="4"/>
  <c r="Y51" i="4" s="1"/>
  <c r="Z91" i="4"/>
  <c r="X91" i="4"/>
  <c r="Y91" i="4" s="1"/>
  <c r="X139" i="4"/>
  <c r="Y139" i="4" s="1"/>
  <c r="X179" i="4"/>
  <c r="Y179" i="4" s="1"/>
  <c r="Z203" i="4"/>
  <c r="X203" i="4"/>
  <c r="Y203" i="4" s="1"/>
  <c r="AA235" i="4"/>
  <c r="X235" i="4"/>
  <c r="Y235" i="4" s="1"/>
  <c r="AA250" i="5"/>
  <c r="AA252" i="5"/>
  <c r="Z12" i="4"/>
  <c r="X12" i="4"/>
  <c r="Y12" i="4" s="1"/>
  <c r="X20" i="4"/>
  <c r="Y20" i="4" s="1"/>
  <c r="AA28" i="4"/>
  <c r="Z28" i="4"/>
  <c r="X28" i="4"/>
  <c r="Y28" i="4" s="1"/>
  <c r="AA36" i="4"/>
  <c r="Z36" i="4"/>
  <c r="X36" i="4"/>
  <c r="Y36" i="4" s="1"/>
  <c r="AA44" i="4"/>
  <c r="Z44" i="4"/>
  <c r="X44" i="4"/>
  <c r="Y44" i="4" s="1"/>
  <c r="AA52" i="4"/>
  <c r="X52" i="4"/>
  <c r="Y52" i="4" s="1"/>
  <c r="Z52" i="4"/>
  <c r="X60" i="4"/>
  <c r="Y60" i="4" s="1"/>
  <c r="X68" i="4"/>
  <c r="Y68" i="4" s="1"/>
  <c r="X76" i="4"/>
  <c r="Y76" i="4" s="1"/>
  <c r="X84" i="4"/>
  <c r="Y84" i="4" s="1"/>
  <c r="AA92" i="4"/>
  <c r="Z92" i="4"/>
  <c r="X92" i="4"/>
  <c r="Y92" i="4" s="1"/>
  <c r="AA100" i="4"/>
  <c r="Z100" i="4"/>
  <c r="X100" i="4"/>
  <c r="Y100" i="4" s="1"/>
  <c r="AA108" i="4"/>
  <c r="X108" i="4"/>
  <c r="Y108" i="4" s="1"/>
  <c r="Z108" i="4"/>
  <c r="AA116" i="4"/>
  <c r="X116" i="4"/>
  <c r="Y116" i="4" s="1"/>
  <c r="X124" i="4"/>
  <c r="Y124" i="4" s="1"/>
  <c r="X132" i="4"/>
  <c r="Y132" i="4" s="1"/>
  <c r="AA132" i="4"/>
  <c r="X140" i="4"/>
  <c r="Y140" i="4" s="1"/>
  <c r="AA148" i="4"/>
  <c r="X148" i="4"/>
  <c r="Y148" i="4" s="1"/>
  <c r="Z156" i="4"/>
  <c r="AA156" i="4"/>
  <c r="X156" i="4"/>
  <c r="Y156" i="4" s="1"/>
  <c r="Z164" i="4"/>
  <c r="AA164" i="4"/>
  <c r="X164" i="4"/>
  <c r="Y164" i="4" s="1"/>
  <c r="Z172" i="4"/>
  <c r="X172" i="4"/>
  <c r="Y172" i="4" s="1"/>
  <c r="Z180" i="4"/>
  <c r="X180" i="4"/>
  <c r="Y180" i="4" s="1"/>
  <c r="X188" i="4"/>
  <c r="Y188" i="4" s="1"/>
  <c r="X196" i="4"/>
  <c r="Y196" i="4" s="1"/>
  <c r="AA196" i="4"/>
  <c r="X204" i="4"/>
  <c r="Y204" i="4" s="1"/>
  <c r="Z212" i="4"/>
  <c r="X212" i="4"/>
  <c r="Y212" i="4" s="1"/>
  <c r="AA220" i="4"/>
  <c r="Z220" i="4"/>
  <c r="X220" i="4"/>
  <c r="Y220" i="4" s="1"/>
  <c r="Z228" i="4"/>
  <c r="AA228" i="4"/>
  <c r="X228" i="4"/>
  <c r="Y228" i="4" s="1"/>
  <c r="Z236" i="4"/>
  <c r="X236" i="4"/>
  <c r="Y236" i="4" s="1"/>
  <c r="Z244" i="4"/>
  <c r="AA244" i="4"/>
  <c r="X244" i="4"/>
  <c r="Y244" i="4" s="1"/>
  <c r="X252" i="4"/>
  <c r="Y252" i="4" s="1"/>
  <c r="X260" i="4"/>
  <c r="Y260" i="4" s="1"/>
  <c r="X268" i="4"/>
  <c r="Y268" i="4" s="1"/>
  <c r="Z276" i="4"/>
  <c r="X276" i="4"/>
  <c r="Y276" i="4" s="1"/>
  <c r="AA284" i="4"/>
  <c r="Z284" i="4"/>
  <c r="X284" i="4"/>
  <c r="Y284" i="4" s="1"/>
  <c r="AA292" i="4"/>
  <c r="Z292" i="4"/>
  <c r="X292" i="4"/>
  <c r="Y292" i="4" s="1"/>
  <c r="Z294" i="5"/>
  <c r="AA278" i="5"/>
  <c r="Z254" i="5"/>
  <c r="AA214" i="5"/>
  <c r="Z190" i="5"/>
  <c r="AA150" i="5"/>
  <c r="Z126" i="5"/>
  <c r="Z102" i="5"/>
  <c r="AA86" i="5"/>
  <c r="Z62" i="5"/>
  <c r="Z38" i="5"/>
  <c r="AA22" i="5"/>
  <c r="Z141" i="5"/>
  <c r="AA53" i="5"/>
  <c r="Z13" i="5"/>
  <c r="Z252" i="5"/>
  <c r="Z204" i="5"/>
  <c r="Z148" i="5"/>
  <c r="AA116" i="5"/>
  <c r="Z52" i="5"/>
  <c r="AA258" i="5"/>
  <c r="Z42" i="5"/>
  <c r="AA176" i="5"/>
  <c r="Z80" i="5"/>
  <c r="Z261" i="5"/>
  <c r="Z237" i="5"/>
  <c r="AA197" i="5"/>
  <c r="Z173" i="5"/>
  <c r="AA125" i="5"/>
  <c r="Z77" i="5"/>
  <c r="AA292" i="5"/>
  <c r="AA172" i="5"/>
  <c r="Z124" i="5"/>
  <c r="Z4" i="5"/>
  <c r="Z250" i="5"/>
  <c r="Z178" i="5"/>
  <c r="AA122" i="5"/>
  <c r="AA50" i="5"/>
  <c r="AA64" i="5"/>
  <c r="Z60" i="5"/>
  <c r="AA242" i="5"/>
  <c r="Z114" i="5"/>
  <c r="AA26" i="5"/>
  <c r="AA152" i="5"/>
  <c r="Z56" i="5"/>
  <c r="Z267" i="5"/>
  <c r="Z251" i="5"/>
  <c r="AA227" i="5"/>
  <c r="AA203" i="5"/>
  <c r="Z187" i="5"/>
  <c r="AA163" i="5"/>
  <c r="AA139" i="5"/>
  <c r="Z123" i="5"/>
  <c r="AA75" i="5"/>
  <c r="AA59" i="5"/>
  <c r="AA281" i="5"/>
  <c r="Z249" i="5"/>
  <c r="AA209" i="5"/>
  <c r="Z185" i="5"/>
  <c r="Z161" i="5"/>
  <c r="AA137" i="5"/>
  <c r="AA113" i="5"/>
  <c r="Z89" i="5"/>
  <c r="Z65" i="5"/>
  <c r="Z41" i="5"/>
  <c r="AA264" i="5"/>
  <c r="AA224" i="5"/>
  <c r="Z184" i="5"/>
  <c r="Z104" i="5"/>
  <c r="AA207" i="5"/>
  <c r="Z120" i="5"/>
  <c r="Z231" i="5"/>
  <c r="Z31" i="5"/>
  <c r="AA167" i="5"/>
  <c r="AA23" i="5"/>
  <c r="AA7" i="5"/>
  <c r="AA87" i="5"/>
  <c r="X43" i="4"/>
  <c r="Y43" i="4" s="1"/>
  <c r="Z43" i="4"/>
  <c r="AA43" i="4"/>
  <c r="AA99" i="4"/>
  <c r="X99" i="4"/>
  <c r="Y99" i="4" s="1"/>
  <c r="Z99" i="4"/>
  <c r="X147" i="4"/>
  <c r="Y147" i="4" s="1"/>
  <c r="X195" i="4"/>
  <c r="Y195" i="4" s="1"/>
  <c r="X211" i="4"/>
  <c r="Y211" i="4" s="1"/>
  <c r="X219" i="4"/>
  <c r="Y219" i="4" s="1"/>
  <c r="Z227" i="4"/>
  <c r="AA227" i="4"/>
  <c r="X227" i="4"/>
  <c r="Y227" i="4" s="1"/>
  <c r="Z267" i="4"/>
  <c r="AA267" i="4"/>
  <c r="X267" i="4"/>
  <c r="Y267" i="4" s="1"/>
  <c r="Z283" i="4"/>
  <c r="X283" i="4"/>
  <c r="Y283" i="4" s="1"/>
  <c r="AA291" i="4"/>
  <c r="X291" i="4"/>
  <c r="Y291" i="4" s="1"/>
  <c r="AA5" i="4"/>
  <c r="X5" i="4"/>
  <c r="Y5" i="4" s="1"/>
  <c r="X13" i="4"/>
  <c r="Y13" i="4" s="1"/>
  <c r="X21" i="4"/>
  <c r="Y21" i="4" s="1"/>
  <c r="AA21" i="4"/>
  <c r="AA29" i="4"/>
  <c r="X29" i="4"/>
  <c r="Y29" i="4" s="1"/>
  <c r="Z29" i="4"/>
  <c r="Z37" i="4"/>
  <c r="AA37" i="4"/>
  <c r="X37" i="4"/>
  <c r="Y37" i="4" s="1"/>
  <c r="Z45" i="4"/>
  <c r="AA45" i="4"/>
  <c r="X45" i="4"/>
  <c r="Y45" i="4" s="1"/>
  <c r="AA53" i="4"/>
  <c r="X53" i="4"/>
  <c r="Y53" i="4" s="1"/>
  <c r="Z61" i="4"/>
  <c r="X61" i="4"/>
  <c r="Y61" i="4" s="1"/>
  <c r="Z69" i="4"/>
  <c r="AA69" i="4"/>
  <c r="X69" i="4"/>
  <c r="Y69" i="4" s="1"/>
  <c r="X77" i="4"/>
  <c r="Y77" i="4" s="1"/>
  <c r="X85" i="4"/>
  <c r="Y85" i="4" s="1"/>
  <c r="X93" i="4"/>
  <c r="Y93" i="4" s="1"/>
  <c r="Z101" i="4"/>
  <c r="AA101" i="4"/>
  <c r="X101" i="4"/>
  <c r="Y101" i="4" s="1"/>
  <c r="Z109" i="4"/>
  <c r="AA109" i="4"/>
  <c r="X109" i="4"/>
  <c r="Y109" i="4" s="1"/>
  <c r="AA117" i="4"/>
  <c r="X117" i="4"/>
  <c r="Y117" i="4" s="1"/>
  <c r="Z125" i="4"/>
  <c r="X125" i="4"/>
  <c r="Y125" i="4" s="1"/>
  <c r="Z133" i="4"/>
  <c r="AA133" i="4"/>
  <c r="X133" i="4"/>
  <c r="Y133" i="4" s="1"/>
  <c r="X141" i="4"/>
  <c r="Y141" i="4" s="1"/>
  <c r="X149" i="4"/>
  <c r="Y149" i="4" s="1"/>
  <c r="X157" i="4"/>
  <c r="Y157" i="4" s="1"/>
  <c r="Z165" i="4"/>
  <c r="AA165" i="4"/>
  <c r="X165" i="4"/>
  <c r="Y165" i="4" s="1"/>
  <c r="Z173" i="4"/>
  <c r="AA173" i="4"/>
  <c r="X173" i="4"/>
  <c r="Y173" i="4" s="1"/>
  <c r="AA181" i="4"/>
  <c r="X181" i="4"/>
  <c r="Y181" i="4" s="1"/>
  <c r="Z189" i="4"/>
  <c r="X189" i="4"/>
  <c r="Y189" i="4" s="1"/>
  <c r="AA197" i="4"/>
  <c r="Z197" i="4"/>
  <c r="X197" i="4"/>
  <c r="Y197" i="4" s="1"/>
  <c r="X205" i="4"/>
  <c r="Y205" i="4" s="1"/>
  <c r="X213" i="4"/>
  <c r="Y213" i="4" s="1"/>
  <c r="X221" i="4"/>
  <c r="Y221" i="4" s="1"/>
  <c r="AA229" i="4"/>
  <c r="Z229" i="4"/>
  <c r="X229" i="4"/>
  <c r="Y229" i="4" s="1"/>
  <c r="AA237" i="4"/>
  <c r="Z237" i="4"/>
  <c r="X237" i="4"/>
  <c r="Y237" i="4" s="1"/>
  <c r="Z245" i="4"/>
  <c r="X245" i="4"/>
  <c r="Y245" i="4" s="1"/>
  <c r="AA253" i="4"/>
  <c r="X253" i="4"/>
  <c r="Y253" i="4" s="1"/>
  <c r="AA261" i="4"/>
  <c r="Z261" i="4"/>
  <c r="X261" i="4"/>
  <c r="Y261" i="4" s="1"/>
  <c r="X269" i="4"/>
  <c r="Y269" i="4" s="1"/>
  <c r="X277" i="4"/>
  <c r="Y277" i="4" s="1"/>
  <c r="X285" i="4"/>
  <c r="Y285" i="4" s="1"/>
  <c r="AA293" i="4"/>
  <c r="Z293" i="4"/>
  <c r="X293" i="4"/>
  <c r="Y293" i="4" s="1"/>
  <c r="AA254" i="5"/>
  <c r="AA190" i="5"/>
  <c r="AA126" i="5"/>
  <c r="AA62" i="5"/>
  <c r="AA141" i="5"/>
  <c r="AA13" i="5"/>
  <c r="AA204" i="5"/>
  <c r="AA52" i="5"/>
  <c r="AA80" i="5"/>
  <c r="Y273" i="5"/>
  <c r="Z273" i="5"/>
  <c r="AA237" i="5"/>
  <c r="AA173" i="5"/>
  <c r="AA77" i="5"/>
  <c r="Z172" i="5"/>
  <c r="AA108" i="5"/>
  <c r="Z122" i="5"/>
  <c r="Z50" i="5"/>
  <c r="AA48" i="5"/>
  <c r="Z242" i="5"/>
  <c r="Z26" i="5"/>
  <c r="Z152" i="5"/>
  <c r="AA56" i="5"/>
  <c r="Z139" i="5"/>
  <c r="AA273" i="5"/>
  <c r="AA185" i="5"/>
  <c r="Z129" i="5"/>
  <c r="AA89" i="5"/>
  <c r="AA41" i="5"/>
  <c r="Z224" i="5"/>
  <c r="AA184" i="5"/>
  <c r="AA104" i="5"/>
  <c r="AA231" i="5"/>
  <c r="Z3" i="5"/>
  <c r="Z23" i="5"/>
  <c r="Z176" i="5"/>
  <c r="AA239" i="5"/>
  <c r="Z127" i="5"/>
  <c r="Z95" i="5"/>
  <c r="AA175" i="5"/>
  <c r="Z39" i="5"/>
  <c r="X11" i="4"/>
  <c r="Y11" i="4" s="1"/>
  <c r="AA59" i="4"/>
  <c r="X59" i="4"/>
  <c r="Y59" i="4" s="1"/>
  <c r="Z59" i="4"/>
  <c r="X107" i="4"/>
  <c r="Y107" i="4" s="1"/>
  <c r="Z107" i="4"/>
  <c r="AA107" i="4"/>
  <c r="Z155" i="4"/>
  <c r="X155" i="4"/>
  <c r="Y155" i="4" s="1"/>
  <c r="AA155" i="4"/>
  <c r="Z243" i="4"/>
  <c r="AA243" i="4"/>
  <c r="X243" i="4"/>
  <c r="Y243" i="4" s="1"/>
  <c r="Z22" i="4"/>
  <c r="AA22" i="4"/>
  <c r="X22" i="4"/>
  <c r="Y22" i="4" s="1"/>
  <c r="Z54" i="4"/>
  <c r="X54" i="4"/>
  <c r="Y54" i="4" s="1"/>
  <c r="Z86" i="4"/>
  <c r="X86" i="4"/>
  <c r="Y86" i="4" s="1"/>
  <c r="AA118" i="4"/>
  <c r="Z118" i="4"/>
  <c r="X118" i="4"/>
  <c r="Y118" i="4" s="1"/>
  <c r="X150" i="4"/>
  <c r="Y150" i="4" s="1"/>
  <c r="X182" i="4"/>
  <c r="Y182" i="4" s="1"/>
  <c r="X214" i="4"/>
  <c r="Y214" i="4" s="1"/>
  <c r="AA246" i="4"/>
  <c r="Z246" i="4"/>
  <c r="X246" i="4"/>
  <c r="Y246" i="4" s="1"/>
  <c r="AA278" i="4"/>
  <c r="Z278" i="4"/>
  <c r="X278" i="4"/>
  <c r="Y278" i="4" s="1"/>
  <c r="Z7" i="4"/>
  <c r="X7" i="4"/>
  <c r="Y7" i="4" s="1"/>
  <c r="AA15" i="4"/>
  <c r="X15" i="4"/>
  <c r="Y15" i="4" s="1"/>
  <c r="AA23" i="4"/>
  <c r="Z23" i="4"/>
  <c r="X23" i="4"/>
  <c r="Y23" i="4" s="1"/>
  <c r="X31" i="4"/>
  <c r="Y31" i="4" s="1"/>
  <c r="X39" i="4"/>
  <c r="Y39" i="4" s="1"/>
  <c r="AA47" i="4"/>
  <c r="X47" i="4"/>
  <c r="Y47" i="4" s="1"/>
  <c r="Z47" i="4"/>
  <c r="AA55" i="4"/>
  <c r="Z55" i="4"/>
  <c r="X55" i="4"/>
  <c r="Y55" i="4" s="1"/>
  <c r="AA63" i="4"/>
  <c r="Z63" i="4"/>
  <c r="X63" i="4"/>
  <c r="Y63" i="4" s="1"/>
  <c r="Z71" i="4"/>
  <c r="X71" i="4"/>
  <c r="Y71" i="4" s="1"/>
  <c r="AA79" i="4"/>
  <c r="X79" i="4"/>
  <c r="Y79" i="4" s="1"/>
  <c r="AA87" i="4"/>
  <c r="Z87" i="4"/>
  <c r="X87" i="4"/>
  <c r="Y87" i="4" s="1"/>
  <c r="X95" i="4"/>
  <c r="Y95" i="4" s="1"/>
  <c r="X103" i="4"/>
  <c r="Y103" i="4" s="1"/>
  <c r="X111" i="4"/>
  <c r="Y111" i="4" s="1"/>
  <c r="AA119" i="4"/>
  <c r="Z119" i="4"/>
  <c r="X119" i="4"/>
  <c r="Y119" i="4" s="1"/>
  <c r="AA127" i="4"/>
  <c r="Z127" i="4"/>
  <c r="X127" i="4"/>
  <c r="Y127" i="4" s="1"/>
  <c r="Z135" i="4"/>
  <c r="X135" i="4"/>
  <c r="Y135" i="4" s="1"/>
  <c r="AA143" i="4"/>
  <c r="X143" i="4"/>
  <c r="Y143" i="4" s="1"/>
  <c r="AA151" i="4"/>
  <c r="X151" i="4"/>
  <c r="Y151" i="4" s="1"/>
  <c r="X159" i="4"/>
  <c r="Y159" i="4" s="1"/>
  <c r="X167" i="4"/>
  <c r="Y167" i="4" s="1"/>
  <c r="X175" i="4"/>
  <c r="Y175" i="4" s="1"/>
  <c r="AA183" i="4"/>
  <c r="Z183" i="4"/>
  <c r="X183" i="4"/>
  <c r="Y183" i="4" s="1"/>
  <c r="AA191" i="4"/>
  <c r="Z191" i="4"/>
  <c r="X191" i="4"/>
  <c r="Y191" i="4" s="1"/>
  <c r="Z199" i="4"/>
  <c r="X199" i="4"/>
  <c r="Y199" i="4" s="1"/>
  <c r="AA207" i="4"/>
  <c r="X207" i="4"/>
  <c r="Y207" i="4" s="1"/>
  <c r="Z215" i="4"/>
  <c r="AA215" i="4"/>
  <c r="X215" i="4"/>
  <c r="Y215" i="4" s="1"/>
  <c r="X223" i="4"/>
  <c r="Y223" i="4" s="1"/>
  <c r="X231" i="4"/>
  <c r="Y231" i="4" s="1"/>
  <c r="Z231" i="4"/>
  <c r="X239" i="4"/>
  <c r="Y239" i="4" s="1"/>
  <c r="AA247" i="4"/>
  <c r="Z247" i="4"/>
  <c r="X247" i="4"/>
  <c r="Y247" i="4" s="1"/>
  <c r="AA255" i="4"/>
  <c r="Z255" i="4"/>
  <c r="X255" i="4"/>
  <c r="Y255" i="4" s="1"/>
  <c r="X263" i="4"/>
  <c r="Y263" i="4" s="1"/>
  <c r="AA271" i="4"/>
  <c r="X271" i="4"/>
  <c r="Y271" i="4" s="1"/>
  <c r="AA279" i="4"/>
  <c r="Z279" i="4"/>
  <c r="X279" i="4"/>
  <c r="Y279" i="4" s="1"/>
  <c r="X287" i="4"/>
  <c r="Y287" i="4" s="1"/>
  <c r="X295" i="4"/>
  <c r="Y295" i="4" s="1"/>
  <c r="AA270" i="5"/>
  <c r="Z222" i="5"/>
  <c r="AA206" i="5"/>
  <c r="Z182" i="5"/>
  <c r="AA142" i="5"/>
  <c r="Z118" i="5"/>
  <c r="AA78" i="5"/>
  <c r="Z54" i="5"/>
  <c r="AA14" i="5"/>
  <c r="Z117" i="5"/>
  <c r="AA45" i="5"/>
  <c r="Z276" i="5"/>
  <c r="Z180" i="5"/>
  <c r="Z92" i="5"/>
  <c r="AA36" i="5"/>
  <c r="Z266" i="5"/>
  <c r="Z10" i="5"/>
  <c r="AA144" i="5"/>
  <c r="Z40" i="5"/>
  <c r="AA293" i="5"/>
  <c r="AA253" i="5"/>
  <c r="Z229" i="5"/>
  <c r="AA189" i="5"/>
  <c r="Z165" i="5"/>
  <c r="AA109" i="5"/>
  <c r="Z61" i="5"/>
  <c r="Z260" i="5"/>
  <c r="Z108" i="5"/>
  <c r="AA44" i="5"/>
  <c r="Z226" i="5"/>
  <c r="Z162" i="5"/>
  <c r="AA34" i="5"/>
  <c r="Z48" i="5"/>
  <c r="AA100" i="5"/>
  <c r="Z28" i="5"/>
  <c r="Z218" i="5"/>
  <c r="Z90" i="5"/>
  <c r="AA120" i="5"/>
  <c r="AA24" i="5"/>
  <c r="AA243" i="5"/>
  <c r="Z219" i="5"/>
  <c r="AA179" i="5"/>
  <c r="Z155" i="5"/>
  <c r="AA115" i="5"/>
  <c r="AA51" i="5"/>
  <c r="Z265" i="5"/>
  <c r="AA201" i="5"/>
  <c r="Z177" i="5"/>
  <c r="Z153" i="5"/>
  <c r="AA129" i="5"/>
  <c r="AA105" i="5"/>
  <c r="Z81" i="5"/>
  <c r="Z57" i="5"/>
  <c r="Z33" i="5"/>
  <c r="AA256" i="5"/>
  <c r="AA208" i="5"/>
  <c r="Z160" i="5"/>
  <c r="AA72" i="5"/>
  <c r="Z159" i="5"/>
  <c r="Z15" i="5"/>
  <c r="Z47" i="5"/>
  <c r="Z287" i="5"/>
  <c r="Z191" i="5"/>
  <c r="AA127" i="5"/>
  <c r="AA215" i="5"/>
  <c r="Z279" i="5"/>
  <c r="AA39" i="5"/>
  <c r="Z3" i="4"/>
  <c r="Y3" i="4"/>
  <c r="AA3" i="4"/>
  <c r="Z295" i="4" l="1"/>
  <c r="Z167" i="4"/>
  <c r="Z39" i="4"/>
  <c r="Z182" i="4"/>
  <c r="Z277" i="4"/>
  <c r="Z213" i="4"/>
  <c r="AA149" i="4"/>
  <c r="AA85" i="4"/>
  <c r="Z211" i="4"/>
  <c r="Z260" i="4"/>
  <c r="AA68" i="4"/>
  <c r="AA179" i="4"/>
  <c r="AA51" i="4"/>
  <c r="Z274" i="4"/>
  <c r="Z210" i="4"/>
  <c r="AA170" i="4"/>
  <c r="Z146" i="4"/>
  <c r="AA106" i="4"/>
  <c r="Z82" i="4"/>
  <c r="AA42" i="4"/>
  <c r="AA257" i="4"/>
  <c r="Z217" i="4"/>
  <c r="AA153" i="4"/>
  <c r="Z105" i="4"/>
  <c r="AA41" i="4"/>
  <c r="Z248" i="4"/>
  <c r="AA120" i="4"/>
  <c r="Z48" i="4"/>
  <c r="Z270" i="4"/>
  <c r="AA206" i="4"/>
  <c r="AA102" i="4"/>
  <c r="AA163" i="4"/>
  <c r="AA27" i="4"/>
  <c r="AA209" i="4"/>
  <c r="Z145" i="4"/>
  <c r="AA57" i="4"/>
  <c r="Z256" i="4"/>
  <c r="AA128" i="4"/>
  <c r="Z56" i="4"/>
  <c r="Z286" i="4"/>
  <c r="AA222" i="4"/>
  <c r="Z126" i="4"/>
  <c r="AA187" i="4"/>
  <c r="Z232" i="4"/>
  <c r="Z40" i="4"/>
  <c r="Z78" i="4"/>
  <c r="Z103" i="4"/>
  <c r="AA295" i="4"/>
  <c r="Z271" i="4"/>
  <c r="AA231" i="4"/>
  <c r="Z207" i="4"/>
  <c r="AA167" i="4"/>
  <c r="Z143" i="4"/>
  <c r="AA103" i="4"/>
  <c r="Z79" i="4"/>
  <c r="AA39" i="4"/>
  <c r="Z15" i="4"/>
  <c r="AA182" i="4"/>
  <c r="AA86" i="4"/>
  <c r="AA277" i="4"/>
  <c r="Z253" i="4"/>
  <c r="AA213" i="4"/>
  <c r="AA189" i="4"/>
  <c r="Z149" i="4"/>
  <c r="AA125" i="4"/>
  <c r="Z85" i="4"/>
  <c r="AA61" i="4"/>
  <c r="Z21" i="4"/>
  <c r="Z291" i="4"/>
  <c r="AA211" i="4"/>
  <c r="AA260" i="4"/>
  <c r="AA236" i="4"/>
  <c r="Z196" i="4"/>
  <c r="AA172" i="4"/>
  <c r="Z132" i="4"/>
  <c r="AA84" i="4"/>
  <c r="Z68" i="4"/>
  <c r="AA20" i="4"/>
  <c r="Z179" i="4"/>
  <c r="AA274" i="4"/>
  <c r="AA210" i="4"/>
  <c r="AA146" i="4"/>
  <c r="Z98" i="4"/>
  <c r="AA82" i="4"/>
  <c r="AA217" i="4"/>
  <c r="AA105" i="4"/>
  <c r="AA248" i="4"/>
  <c r="AA48" i="4"/>
  <c r="Z174" i="4"/>
  <c r="AA145" i="4"/>
  <c r="AA256" i="4"/>
  <c r="AA56" i="4"/>
  <c r="Z30" i="4"/>
  <c r="AA19" i="4"/>
  <c r="Z288" i="4"/>
  <c r="Z264" i="4"/>
  <c r="AA232" i="4"/>
  <c r="Z160" i="4"/>
  <c r="AA40" i="4"/>
  <c r="Z230" i="4"/>
  <c r="AA78" i="4"/>
  <c r="AA251" i="4"/>
  <c r="Z287" i="4"/>
  <c r="AA263" i="4"/>
  <c r="AA223" i="4"/>
  <c r="Z159" i="4"/>
  <c r="Z95" i="4"/>
  <c r="Z31" i="4"/>
  <c r="Z150" i="4"/>
  <c r="Z269" i="4"/>
  <c r="Z205" i="4"/>
  <c r="AA141" i="4"/>
  <c r="AA77" i="4"/>
  <c r="Z13" i="4"/>
  <c r="AA195" i="4"/>
  <c r="AA276" i="4"/>
  <c r="AA252" i="4"/>
  <c r="AA212" i="4"/>
  <c r="AA188" i="4"/>
  <c r="Z148" i="4"/>
  <c r="AA124" i="4"/>
  <c r="Z84" i="4"/>
  <c r="AA60" i="4"/>
  <c r="Z20" i="4"/>
  <c r="Z235" i="4"/>
  <c r="Z139" i="4"/>
  <c r="AA290" i="4"/>
  <c r="Z266" i="4"/>
  <c r="Z226" i="4"/>
  <c r="Z202" i="4"/>
  <c r="AA162" i="4"/>
  <c r="Z138" i="4"/>
  <c r="AA98" i="4"/>
  <c r="AA34" i="4"/>
  <c r="AA249" i="4"/>
  <c r="Z201" i="4"/>
  <c r="AA137" i="4"/>
  <c r="Z97" i="4"/>
  <c r="AA25" i="4"/>
  <c r="Z216" i="4"/>
  <c r="AA96" i="4"/>
  <c r="Z24" i="4"/>
  <c r="AA174" i="4"/>
  <c r="AA70" i="4"/>
  <c r="AA123" i="4"/>
  <c r="Z289" i="4"/>
  <c r="AA185" i="4"/>
  <c r="Z129" i="4"/>
  <c r="AA33" i="4"/>
  <c r="AA224" i="4"/>
  <c r="AA104" i="4"/>
  <c r="Z32" i="4"/>
  <c r="Z94" i="4"/>
  <c r="AA264" i="4"/>
  <c r="Z208" i="4"/>
  <c r="AA88" i="4"/>
  <c r="Z16" i="4"/>
  <c r="AA142" i="4"/>
  <c r="Z171" i="4"/>
  <c r="Z223" i="4"/>
  <c r="AA150" i="4"/>
  <c r="AA269" i="4"/>
  <c r="AA205" i="4"/>
  <c r="Z141" i="4"/>
  <c r="Z77" i="4"/>
  <c r="AA13" i="4"/>
  <c r="Z195" i="4"/>
  <c r="Z252" i="4"/>
  <c r="Z188" i="4"/>
  <c r="Z124" i="4"/>
  <c r="Z60" i="4"/>
  <c r="AA139" i="4"/>
  <c r="AA266" i="4"/>
  <c r="AA202" i="4"/>
  <c r="Z178" i="4"/>
  <c r="AA138" i="4"/>
  <c r="Z114" i="4"/>
  <c r="Z90" i="4"/>
  <c r="AA74" i="4"/>
  <c r="Z50" i="4"/>
  <c r="AA10" i="4"/>
  <c r="AA273" i="4"/>
  <c r="AA201" i="4"/>
  <c r="Z161" i="4"/>
  <c r="AA97" i="4"/>
  <c r="Z49" i="4"/>
  <c r="AA216" i="4"/>
  <c r="Z152" i="4"/>
  <c r="Z72" i="4"/>
  <c r="AA24" i="4"/>
  <c r="Z238" i="4"/>
  <c r="Z70" i="4"/>
  <c r="Z259" i="4"/>
  <c r="AA83" i="4"/>
  <c r="AA289" i="4"/>
  <c r="Z225" i="4"/>
  <c r="AA129" i="4"/>
  <c r="Z73" i="4"/>
  <c r="Z224" i="4"/>
  <c r="Z144" i="4"/>
  <c r="AA32" i="4"/>
  <c r="AA94" i="4"/>
  <c r="AA275" i="4"/>
  <c r="Z75" i="4"/>
  <c r="AA208" i="4"/>
  <c r="AA16" i="4"/>
  <c r="AA287" i="4"/>
  <c r="AA159" i="4"/>
  <c r="AA95" i="4"/>
  <c r="AA31" i="4"/>
  <c r="Z263" i="4"/>
  <c r="Z239" i="4"/>
  <c r="AA199" i="4"/>
  <c r="Z175" i="4"/>
  <c r="Z151" i="4"/>
  <c r="AA135" i="4"/>
  <c r="Z111" i="4"/>
  <c r="AA71" i="4"/>
  <c r="AA7" i="4"/>
  <c r="AA214" i="4"/>
  <c r="AA54" i="4"/>
  <c r="Z11" i="4"/>
  <c r="Z285" i="4"/>
  <c r="AA245" i="4"/>
  <c r="Z221" i="4"/>
  <c r="Z181" i="4"/>
  <c r="AA157" i="4"/>
  <c r="Z117" i="4"/>
  <c r="AA93" i="4"/>
  <c r="Z53" i="4"/>
  <c r="Z5" i="4"/>
  <c r="AA283" i="4"/>
  <c r="Z219" i="4"/>
  <c r="AA147" i="4"/>
  <c r="Z268" i="4"/>
  <c r="AA204" i="4"/>
  <c r="Z140" i="4"/>
  <c r="Z76" i="4"/>
  <c r="Z275" i="4"/>
  <c r="AA75" i="4"/>
  <c r="AA280" i="4"/>
  <c r="Z240" i="4"/>
  <c r="AA136" i="4"/>
  <c r="Z64" i="4"/>
  <c r="AA198" i="4"/>
  <c r="AA110" i="4"/>
  <c r="AA171" i="4"/>
  <c r="AA239" i="4"/>
  <c r="AA175" i="4"/>
  <c r="AA111" i="4"/>
  <c r="Z214" i="4"/>
  <c r="AA11" i="4"/>
  <c r="AA285" i="4"/>
  <c r="AA221" i="4"/>
  <c r="Z157" i="4"/>
  <c r="Z93" i="4"/>
  <c r="AA219" i="4"/>
  <c r="Z147" i="4"/>
  <c r="AA268" i="4"/>
  <c r="Z204" i="4"/>
  <c r="AA180" i="4"/>
  <c r="AA140" i="4"/>
  <c r="Z116" i="4"/>
  <c r="AA76" i="4"/>
  <c r="AA12" i="4"/>
  <c r="AA203" i="4"/>
  <c r="AA91" i="4"/>
  <c r="AA282" i="4"/>
  <c r="Z258" i="4"/>
  <c r="Z194" i="4"/>
  <c r="Z130" i="4"/>
  <c r="AA90" i="4"/>
  <c r="Z66" i="4"/>
  <c r="Z193" i="4"/>
  <c r="Z81" i="4"/>
  <c r="Z192" i="4"/>
  <c r="Z120" i="4"/>
  <c r="AA72" i="4"/>
  <c r="Z294" i="4"/>
  <c r="Z206" i="4"/>
  <c r="Z163" i="4"/>
  <c r="AA265" i="4"/>
  <c r="Z113" i="4"/>
  <c r="Z200" i="4"/>
  <c r="Z8" i="4"/>
  <c r="Z222" i="4"/>
  <c r="AA240" i="4"/>
  <c r="AA64" i="4"/>
  <c r="Z262" i="4"/>
  <c r="Z110" i="4"/>
  <c r="AA6" i="4"/>
</calcChain>
</file>

<file path=xl/sharedStrings.xml><?xml version="1.0" encoding="utf-8"?>
<sst xmlns="http://schemas.openxmlformats.org/spreadsheetml/2006/main" count="1668" uniqueCount="330">
  <si>
    <t>20/20 SC 1, 10</t>
  </si>
  <si>
    <t>ASC Jefferson Pain Rehab 1, 3, 10</t>
  </si>
  <si>
    <t>Aestique ASC 1, 10</t>
  </si>
  <si>
    <t>Allegheny Monroeville SC 1, 10</t>
  </si>
  <si>
    <t>Allegheny SC Bethel Park 1, 10</t>
  </si>
  <si>
    <t>Associates SC 1, 10</t>
  </si>
  <si>
    <t>CHP North SC 11</t>
  </si>
  <si>
    <t>Delmont SC 1, 10</t>
  </si>
  <si>
    <t>Dermatology &amp; Cosmetic SC 1, 10</t>
  </si>
  <si>
    <t>Dialysis Access Ctr Pgh 1, 2, 10, 11</t>
  </si>
  <si>
    <t>East Side SC 1, 10</t>
  </si>
  <si>
    <t>Elite SC 1, 3, 10</t>
  </si>
  <si>
    <t>Excela Health Norwin 7</t>
  </si>
  <si>
    <t>Four Seasons Endoscopy 1, 10</t>
  </si>
  <si>
    <t>Gamma SC 1, 10</t>
  </si>
  <si>
    <t>Heritage Valley SC 7</t>
  </si>
  <si>
    <t>Laurel SC 7</t>
  </si>
  <si>
    <t>Leo R. McCafferty SC 1, 10</t>
  </si>
  <si>
    <t>McCandless Endoscopy 1, 10</t>
  </si>
  <si>
    <t>Mt Lebanon SC 7, 11</t>
  </si>
  <si>
    <t>Mt Pleasant SC 1, 10</t>
  </si>
  <si>
    <t>North Shore Endoscopy 1, 10</t>
  </si>
  <si>
    <t>Peters Township SC 1, 10</t>
  </si>
  <si>
    <t>Pittsburgh Reproductive 1, 10</t>
  </si>
  <si>
    <t>Premier SC Pittsburgh 1, 10</t>
  </si>
  <si>
    <t>Radiance SC 1, 10</t>
  </si>
  <si>
    <t>SC Cranberry 1, 10</t>
  </si>
  <si>
    <t>SC Edgeworth Commons 1, 10</t>
  </si>
  <si>
    <t>SC at Benbrook 1, 10</t>
  </si>
  <si>
    <t>Shadyside SC 1, 10</t>
  </si>
  <si>
    <t>Skin Center 1, 10</t>
  </si>
  <si>
    <t>South Hills Endoscopy 1, 10</t>
  </si>
  <si>
    <t>South Hills SC 1, 10</t>
  </si>
  <si>
    <t>Southwestern ASC 1, 10</t>
  </si>
  <si>
    <t>Southwestern Endoscopy 1, 10</t>
  </si>
  <si>
    <t>Southwestern PA Eye SC 1, 10</t>
  </si>
  <si>
    <t>Spartan Health SC 1, 10</t>
  </si>
  <si>
    <t>Three Rivers Endoscopy 1, 10</t>
  </si>
  <si>
    <t>Tri-County Surgical 1, 10</t>
  </si>
  <si>
    <t>Tri-State SC 1, 10</t>
  </si>
  <si>
    <t>UPMC Digestive Hlth Endo</t>
  </si>
  <si>
    <t>UPMC Mercy South Side SC</t>
  </si>
  <si>
    <t>UPMC Monroeville SC 10</t>
  </si>
  <si>
    <t>UPMC South SC</t>
  </si>
  <si>
    <t>UPMC St Margaret OP Ctr</t>
  </si>
  <si>
    <t>Vascular Access Pgh 1, 10</t>
  </si>
  <si>
    <t>Waterfront SC 1, 10</t>
  </si>
  <si>
    <t>Western PA SC 1, 10</t>
  </si>
  <si>
    <t>Wexford SC 1</t>
  </si>
  <si>
    <t>Zitelli Brodland Central 1, 10</t>
  </si>
  <si>
    <t>Zitelli Brodland Clairton 1, 10</t>
  </si>
  <si>
    <t>Community SC 1, 10</t>
  </si>
  <si>
    <t>Erie ASC 1</t>
  </si>
  <si>
    <t>Greater Erie SC 1, 10</t>
  </si>
  <si>
    <t>Laurel Laser Brookville 1, 10</t>
  </si>
  <si>
    <t>Lawrence County SC 1, 10</t>
  </si>
  <si>
    <t>Penn Highlands Elk SC</t>
  </si>
  <si>
    <t>Pine Grove ASC 1, 10</t>
  </si>
  <si>
    <t>SC Linden Pointe 1, 10</t>
  </si>
  <si>
    <t>Saint Vincent Endoscopy 1</t>
  </si>
  <si>
    <t>Saint Vincent SC Erie 1, 7</t>
  </si>
  <si>
    <t>Surgery &amp; Laser 1, 10</t>
  </si>
  <si>
    <t>UPMC Hamot SC 10</t>
  </si>
  <si>
    <t>Village SC 1, 10</t>
  </si>
  <si>
    <t>Advanced Center Surgery 1, 10</t>
  </si>
  <si>
    <t>Allegheny Reg Endoscopy 1, 10</t>
  </si>
  <si>
    <t>Allegheny SC Altoona 1, 10</t>
  </si>
  <si>
    <t>Center for Surgical Arts 1, 10</t>
  </si>
  <si>
    <t>Digestive Health Indiana 1, 10</t>
  </si>
  <si>
    <t>Indiana AS Associates 1, 10</t>
  </si>
  <si>
    <t>Laurel Laser Altoona 1, 10</t>
  </si>
  <si>
    <t>Ophthalmic Associates SC 1, 10</t>
  </si>
  <si>
    <t>UPMC Altoona SC</t>
  </si>
  <si>
    <t>Betz Ophthalmology 1, 10</t>
  </si>
  <si>
    <t>Brookpark SC 1, 10</t>
  </si>
  <si>
    <t>Central PA Endoscopy 1, 10</t>
  </si>
  <si>
    <t>Geisinger Aest &amp; Cosmetic 11</t>
  </si>
  <si>
    <t>Geisinger Endoscopy 10</t>
  </si>
  <si>
    <t>Geisinger Gastro Lewistow 7</t>
  </si>
  <si>
    <t>Geisinger Gray's Woods 7</t>
  </si>
  <si>
    <t>Geisinger OP Woodbine</t>
  </si>
  <si>
    <t>Lewisburg Plastic &amp; Laser 1, 10</t>
  </si>
  <si>
    <t>Mifflin County Com SC 1, 10</t>
  </si>
  <si>
    <t>Mount Nittany SC 7</t>
  </si>
  <si>
    <t>Penn State Hershey Endo 10</t>
  </si>
  <si>
    <t>SC Central PA 1, 10</t>
  </si>
  <si>
    <t>Susquehanna SC 10</t>
  </si>
  <si>
    <t>UOC Surgical Services 1, 10</t>
  </si>
  <si>
    <t>Apple Hill SC 10</t>
  </si>
  <si>
    <t>Calcagno &amp; Rossi Vein SC 1, 10</t>
  </si>
  <si>
    <t>Capital Surgery &amp; Laser 1, 10</t>
  </si>
  <si>
    <t>Carlisle Endoscopy 1, 10</t>
  </si>
  <si>
    <t>Carlisle Outpatient SC 1</t>
  </si>
  <si>
    <t>Center for Spine Care 1, 10</t>
  </si>
  <si>
    <t>Chambersburg Endoscopy 1, 10</t>
  </si>
  <si>
    <t>Children's SC Lancaster 1, 10, 11</t>
  </si>
  <si>
    <t>Digestive Disease Inst 1, 10</t>
  </si>
  <si>
    <t>Dr Roy A Himelfarb SC 10</t>
  </si>
  <si>
    <t>Endoscopy Central PA 1, 10</t>
  </si>
  <si>
    <t>Eyes of York SC 1, 10</t>
  </si>
  <si>
    <t>GSH Outpatient SC 7</t>
  </si>
  <si>
    <t>Grandview Surgery &amp; Laser 1, 10</t>
  </si>
  <si>
    <t>Hanover SC 10</t>
  </si>
  <si>
    <t>Harrisburg Endoscopy &amp; SC 1, 10</t>
  </si>
  <si>
    <t>Harrisburg Pain Mgmt 1, 10</t>
  </si>
  <si>
    <t>Hershey Endoscopy 1, 10</t>
  </si>
  <si>
    <t>Hershey Outpatient SC 1, 10</t>
  </si>
  <si>
    <t>Hillside Endoscopy 1, 10</t>
  </si>
  <si>
    <t>Holy Spirit Endoscopy</t>
  </si>
  <si>
    <t>Leader SC 1, 10</t>
  </si>
  <si>
    <t>Ludwick Laser &amp; SC 1, 10</t>
  </si>
  <si>
    <t>Memorial Outpatient Endo 1</t>
  </si>
  <si>
    <t>Memorial SC York 1</t>
  </si>
  <si>
    <t>Mid-Atlan Gastro II Ephr 1, 10</t>
  </si>
  <si>
    <t>Mid-Atlan Gastro III Lanc 1, 10</t>
  </si>
  <si>
    <t>Mid-Atlan Gastro Lanc 1, 10</t>
  </si>
  <si>
    <t>Neurospine Center 1, 10</t>
  </si>
  <si>
    <t>North Pointe SC Lancaster 1, 10</t>
  </si>
  <si>
    <t>North Pointe SC Lebanon 1, 10</t>
  </si>
  <si>
    <t>OSS Health ASC 1, 10</t>
  </si>
  <si>
    <t>Ophthalmology &amp; Surgical 1, 10</t>
  </si>
  <si>
    <t>Ophthalmology SC 1, 10</t>
  </si>
  <si>
    <t>PA Eye SC 1, 10</t>
  </si>
  <si>
    <t>Physicians SC 1, 10</t>
  </si>
  <si>
    <t>Physicians' SC Lancaster 1, 10</t>
  </si>
  <si>
    <t>SC Lancaster 1, 10</t>
  </si>
  <si>
    <t>Susquehanna Valley SC 1, 10</t>
  </si>
  <si>
    <t>Valley View SC 1, 10</t>
  </si>
  <si>
    <t>Wellspan SC 7</t>
  </si>
  <si>
    <t>West Shore Endoscopy 1, 10</t>
  </si>
  <si>
    <t>West Shore Pain &amp; Spine 1, 4, 10</t>
  </si>
  <si>
    <t>West Shore SC 1, 10</t>
  </si>
  <si>
    <t>York Endoscopy 1, 10</t>
  </si>
  <si>
    <t>York Pain Specialists 1, 10</t>
  </si>
  <si>
    <t>Angelina Theresa Bucci SC 1, 10</t>
  </si>
  <si>
    <t>Center Same Day Surgery 1, 10</t>
  </si>
  <si>
    <t>East Stroudsburg ASC 1, 10</t>
  </si>
  <si>
    <t>Eynon SC 1, 10</t>
  </si>
  <si>
    <t>Gateway SC 1, 10</t>
  </si>
  <si>
    <t>Hazleton ASC 1, 10</t>
  </si>
  <si>
    <t>Hazleton Endoscopy 1, 10</t>
  </si>
  <si>
    <t>Hazleton SC 1, 10</t>
  </si>
  <si>
    <t>Mountain Laurel SC 1, 10</t>
  </si>
  <si>
    <t>NEI AS 1, 10</t>
  </si>
  <si>
    <t>North East SC 1, 10</t>
  </si>
  <si>
    <t>Northeast Regional SC 1, 10</t>
  </si>
  <si>
    <t>Pain Center Wyoming 1, 4, 10</t>
  </si>
  <si>
    <t>Pocono ASC 1, 10</t>
  </si>
  <si>
    <t>Regional Hospital SC 1, 10</t>
  </si>
  <si>
    <t>Renaissance Center 1, 10</t>
  </si>
  <si>
    <t>Riverview ASC 1, 10</t>
  </si>
  <si>
    <t>Robert Packer Endoscopy</t>
  </si>
  <si>
    <t>Scranton Endoscopy 1, 10</t>
  </si>
  <si>
    <t>Surgical Specialty NE PA 1, 10</t>
  </si>
  <si>
    <t>Berks ASC 1, 10</t>
  </si>
  <si>
    <t>Berks Digestive Health 1, 10</t>
  </si>
  <si>
    <t>Berks Urologic SC 1, 10</t>
  </si>
  <si>
    <t>Berkshire Eye SC 1, 10</t>
  </si>
  <si>
    <t>Bethlehem Endoscopy 1, 10</t>
  </si>
  <si>
    <t>Carbon-Schuylkill Endo 1, 10</t>
  </si>
  <si>
    <t>Center for Specialized 1, 10</t>
  </si>
  <si>
    <t>College Heights Endoscopy 1, 10</t>
  </si>
  <si>
    <t>Eastern PA Endoscopy 1, 10</t>
  </si>
  <si>
    <t>Fairgrounds SC 7</t>
  </si>
  <si>
    <t>Keystone SC 1, 10</t>
  </si>
  <si>
    <t>LVHN Children's SC 4, 7</t>
  </si>
  <si>
    <t>Lehigh Valley SC Tilghman 7</t>
  </si>
  <si>
    <t>Lifeline Valley Access 1, 10</t>
  </si>
  <si>
    <t>Mahoning Valley ASC 1, 10</t>
  </si>
  <si>
    <t>Northwood SC 1, 10</t>
  </si>
  <si>
    <t>PA Eye &amp; Ear SC 10</t>
  </si>
  <si>
    <t>Premier Podiatric SC 10</t>
  </si>
  <si>
    <t>Progressive Allentown 1, 10</t>
  </si>
  <si>
    <t>Progressive Pottsville 1, 10</t>
  </si>
  <si>
    <t>Progressive Wyomissing 1, 10</t>
  </si>
  <si>
    <t>Reading SC Spring Ridge 1, 10</t>
  </si>
  <si>
    <t>Reading SC Surgical Inst 1, 10</t>
  </si>
  <si>
    <t>SC Pottsville 1, 10</t>
  </si>
  <si>
    <t>SC of Allentown 1, 10</t>
  </si>
  <si>
    <t>Schuylkill Endoscopy 1, 10</t>
  </si>
  <si>
    <t>Spring Ridge Plastic 1, 10</t>
  </si>
  <si>
    <t>State Hill SC 1, 10</t>
  </si>
  <si>
    <t>Twin Rivers Endoscopy 1, 10</t>
  </si>
  <si>
    <t>Valley Eye SC 1, 10</t>
  </si>
  <si>
    <t>Valley SC 1, 10</t>
  </si>
  <si>
    <t>Wyomissing Surgical Serv 1, 10</t>
  </si>
  <si>
    <t>AFP SC 1, 10</t>
  </si>
  <si>
    <t>ASC Bucks County 7</t>
  </si>
  <si>
    <t>ASC St Mary 1, 10</t>
  </si>
  <si>
    <t>Abington Endoscopy</t>
  </si>
  <si>
    <t>Abington SC 10</t>
  </si>
  <si>
    <t>Ambulatory Endo SC Bucks 1, 10</t>
  </si>
  <si>
    <t>Brandywine SC 1, 10</t>
  </si>
  <si>
    <t>Brandywine Valley Endo 1, 10</t>
  </si>
  <si>
    <t>Bucks County GI Endo SC 1, 10</t>
  </si>
  <si>
    <t>Bux-Mont Endoscopy 1, 10</t>
  </si>
  <si>
    <t>CHOP Brandywine Valley SC 7</t>
  </si>
  <si>
    <t>CHOP King Prussia ASC 7</t>
  </si>
  <si>
    <t>Children's SC Malvern 1, 10, 11</t>
  </si>
  <si>
    <t>Colonoscopy Ctr Sellers 1, 10</t>
  </si>
  <si>
    <t>Cornerstone ASC 1, 10</t>
  </si>
  <si>
    <t>Crozer Endo 1, 10</t>
  </si>
  <si>
    <t>Crozer SC Brinton Lake 1, 10</t>
  </si>
  <si>
    <t>Crozer SC Haverford 1, 10</t>
  </si>
  <si>
    <t>Del Valley Laser 1, 10</t>
  </si>
  <si>
    <t>Dermatologic Drexel Hill 1, 10</t>
  </si>
  <si>
    <t>Doylestown Hospital SC</t>
  </si>
  <si>
    <t>Einstein Montgomery SPU 3, 10</t>
  </si>
  <si>
    <t>Endoscopy Associates Vly 1, 10</t>
  </si>
  <si>
    <t>Endoscopy Bucks 1, 10</t>
  </si>
  <si>
    <t>Endoscopy St Mary 1, 10</t>
  </si>
  <si>
    <t>Eye SC King of Prussia 1, 10</t>
  </si>
  <si>
    <t>Holy Redeemer ASC 10</t>
  </si>
  <si>
    <t>Huntingdon Valley SC 1, 10</t>
  </si>
  <si>
    <t>Hypertension Nephrology 1, 10</t>
  </si>
  <si>
    <t>Jefferson Endoscopy Bala 4, 10</t>
  </si>
  <si>
    <t>Keystone Kidney Center 1, 10</t>
  </si>
  <si>
    <t>Kole Plastic SC 1, 10</t>
  </si>
  <si>
    <t>Langhorne Access 1, 3, 10</t>
  </si>
  <si>
    <t>Langhorne SC 1, 10</t>
  </si>
  <si>
    <t>Laser Spine SC 1, 10</t>
  </si>
  <si>
    <t>Main Line Endoscopy East 1, 10</t>
  </si>
  <si>
    <t>Main Line Endoscopy South 1, 10</t>
  </si>
  <si>
    <t>Main Line Endoscopy West 1, 10</t>
  </si>
  <si>
    <t>Main Line Fertility 1, 10</t>
  </si>
  <si>
    <t>Main Line SC 1, 10</t>
  </si>
  <si>
    <t>Main Line Spine SC 1, 10</t>
  </si>
  <si>
    <t>Main Line Vascular Inst 1, 4, 10</t>
  </si>
  <si>
    <t>Montgomery SC 1, 10</t>
  </si>
  <si>
    <t>New Britain SC 1, 10</t>
  </si>
  <si>
    <t>Orthopaedic SC Bryn Mawr 1, 2, 4, 10</t>
  </si>
  <si>
    <t>Oxford Valley Pain SC 1, 10</t>
  </si>
  <si>
    <t>Paoli SC 1, 10</t>
  </si>
  <si>
    <t>Penn Medicine Radnor Endo</t>
  </si>
  <si>
    <t>Phila Cosmetic Surgery 1, 10</t>
  </si>
  <si>
    <t>Philadelphia Surgery Ctr 1, 10</t>
  </si>
  <si>
    <t>Phoenixville SC Blue Bell 1, 10</t>
  </si>
  <si>
    <t>Phoenixville SC Limerick 1, 10</t>
  </si>
  <si>
    <t>Phoenixville SC Main Line 1, 10</t>
  </si>
  <si>
    <t>Plaza SC 1, 10</t>
  </si>
  <si>
    <t>Pottstown SC 1, 2, 10, 11</t>
  </si>
  <si>
    <t>Premier Exton SC 1, 4, 10</t>
  </si>
  <si>
    <t>RMA of Philadelphia SC 1, 10</t>
  </si>
  <si>
    <t>Riddle SC 1, 10</t>
  </si>
  <si>
    <t>Ridley Crossings SC 1, 10</t>
  </si>
  <si>
    <t>SC Chester County 1, 10</t>
  </si>
  <si>
    <t>SC Ft Washington 1, 10</t>
  </si>
  <si>
    <t>Sally Balin ASC 1, 10</t>
  </si>
  <si>
    <t>Springfield ASC 1, 10</t>
  </si>
  <si>
    <t>Trevose Specialty Care SC 1, 10</t>
  </si>
  <si>
    <t>Tri-County SC 1, 10</t>
  </si>
  <si>
    <t>Valley Forge SC 1, 10, 11</t>
  </si>
  <si>
    <t>Valley Pain Center 1, 10</t>
  </si>
  <si>
    <t>Vascular Access DE Valley 1, 10</t>
  </si>
  <si>
    <t>Vision One Laser &amp; SC 1, 10</t>
  </si>
  <si>
    <t>West Chester Endoscopy 1, 10</t>
  </si>
  <si>
    <t>Wills Eye SC Plymouth Mtg 10</t>
  </si>
  <si>
    <t>Wills SC Bucks County 10, 11</t>
  </si>
  <si>
    <t>duPont Children SC Bryn 1</t>
  </si>
  <si>
    <t>American Access Care Vasc 1, 10</t>
  </si>
  <si>
    <t>Dermatologic Philadelphia 1, 10</t>
  </si>
  <si>
    <t>Drexel Digestive Health</t>
  </si>
  <si>
    <t>Einstein SC 7</t>
  </si>
  <si>
    <t>Endoscopy PA Hosp</t>
  </si>
  <si>
    <t>GI ASC 1, 10</t>
  </si>
  <si>
    <t>Grant SC 1, 10</t>
  </si>
  <si>
    <t>HUP Reproductive Surgical</t>
  </si>
  <si>
    <t>Jefferson SC Navy Yard 1, 10</t>
  </si>
  <si>
    <t>Liberty Eye SC 1, 10</t>
  </si>
  <si>
    <t>Metro Vascular Ctr Clinic 1, 10</t>
  </si>
  <si>
    <t>Metro Vascular Ctr Metrop 1, 10</t>
  </si>
  <si>
    <t>Mt Airy AESC 1, 10</t>
  </si>
  <si>
    <t>PGC Endoscopy 1, 3, 10</t>
  </si>
  <si>
    <t>Peripheral Vascular Inst 1, 4, 10</t>
  </si>
  <si>
    <t>Philadelphia Surgical Ctr 10</t>
  </si>
  <si>
    <t>Red Lion SC 1, 10</t>
  </si>
  <si>
    <t>Rhawn Street Endoscopy 1, 10</t>
  </si>
  <si>
    <t>SC of Pennsylvania Hosp</t>
  </si>
  <si>
    <t>Temple Univ Podiatric ASC 7</t>
  </si>
  <si>
    <t>Vein &amp; Vascular Ctr Phila 1, 10</t>
  </si>
  <si>
    <t>Vincera SC 1, 10</t>
  </si>
  <si>
    <t>Wills SC Northeast 10</t>
  </si>
  <si>
    <t>Wills SC Phila Stadium 10</t>
  </si>
  <si>
    <t>Region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</si>
  <si>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</si>
  <si>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</si>
  <si>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</si>
  <si>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</si>
  <si>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</si>
  <si>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</si>
  <si>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</si>
  <si>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</si>
  <si>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</si>
  <si>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Facility Name &amp; Footnote</t>
  </si>
  <si>
    <t>FY17</t>
  </si>
  <si>
    <t>FY16</t>
  </si>
  <si>
    <t>FY15</t>
  </si>
  <si>
    <t>FY14</t>
  </si>
  <si>
    <t>3-yr Average Change in NPR 
FY14-FY17</t>
  </si>
  <si>
    <r>
      <rPr>
        <b/>
        <sz val="9"/>
        <color theme="0"/>
        <rFont val="Calibri"/>
        <family val="2"/>
        <scheme val="minor"/>
      </rPr>
      <t>Net Patient Revenue (NPR)</t>
    </r>
    <r>
      <rPr>
        <sz val="9"/>
        <color theme="0"/>
        <rFont val="Calibri"/>
        <family val="2"/>
        <scheme val="minor"/>
      </rPr>
      <t xml:space="preserve">
(thousands)</t>
    </r>
  </si>
  <si>
    <r>
      <rPr>
        <b/>
        <sz val="9"/>
        <color theme="0"/>
        <rFont val="Calibri"/>
        <family val="2"/>
        <scheme val="minor"/>
      </rPr>
      <t>Total Operatin Expenses (TOE)</t>
    </r>
    <r>
      <rPr>
        <sz val="9"/>
        <color theme="0"/>
        <rFont val="Calibri"/>
        <family val="2"/>
        <scheme val="minor"/>
      </rPr>
      <t xml:space="preserve">
(thousands)</t>
    </r>
  </si>
  <si>
    <t>3-yr Average Change in TOE 
FY14-FY17</t>
  </si>
  <si>
    <t>Operating Margin 
FY17</t>
  </si>
  <si>
    <t>3yr Average Total Margin 
FY15-FY17</t>
  </si>
  <si>
    <t>Percent of Uncompensated Care
FY17</t>
  </si>
  <si>
    <t>Medicare Share of NPR
FY17</t>
  </si>
  <si>
    <t>Medical Assistance Share of NPR
FY17</t>
  </si>
  <si>
    <t>Visits
FY17</t>
  </si>
  <si>
    <t>Total Operating Revnue
(thousands)
FY17</t>
  </si>
  <si>
    <t>Net Income 
(thousands)
FY17</t>
  </si>
  <si>
    <t>Operating Income
(thousands) 
FY17</t>
  </si>
  <si>
    <t>Total 
Margin 
FY17</t>
  </si>
  <si>
    <t>NA</t>
  </si>
  <si>
    <t>NR</t>
  </si>
  <si>
    <t>Statewide Average</t>
  </si>
  <si>
    <t>Region 1 Average</t>
  </si>
  <si>
    <t>Region 2 Average</t>
  </si>
  <si>
    <t>Region 3 Average</t>
  </si>
  <si>
    <t>Region 4 Average</t>
  </si>
  <si>
    <t>Region 5 Average</t>
  </si>
  <si>
    <t>Region 6 Average</t>
  </si>
  <si>
    <t>Region 7 Average</t>
  </si>
  <si>
    <t>Region 8 Average</t>
  </si>
  <si>
    <t>Region 9 Average</t>
  </si>
  <si>
    <t xml:space="preserve">Net Income 
Pre Tax
</t>
  </si>
  <si>
    <t xml:space="preserve">Danger?
</t>
  </si>
  <si>
    <t>Went Negative Because of Tax</t>
  </si>
  <si>
    <t xml:space="preserve">Approximate New Tax Liability </t>
  </si>
  <si>
    <t>Approximate Net Income 
Post 4 % Tax</t>
  </si>
  <si>
    <t>Approximate Net Income 
Post 3.07 %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</si>
</sst>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0"/>
      </patternFill>
    </fill>
    <fill>
      <patternFill patternType="solid">
        <fgColor theme="5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0" fontId="4" fillId="3" borderId="1" xfId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/>
    </xf>
    <xf numFmtId="166" fontId="2" fillId="4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3" fontId="9" fillId="4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38" fontId="11" fillId="7" borderId="3" xfId="0" applyNumberFormat="1" applyFont="1" applyFill="1" applyBorder="1"/>
    <xf numFmtId="0" fontId="11" fillId="7" borderId="3" xfId="0" applyFont="1" applyFill="1" applyBorder="1" applyAlignment="1">
      <alignment horizontal="center"/>
    </xf>
    <xf numFmtId="38" fontId="11" fillId="5" borderId="3" xfId="0" applyNumberFormat="1" applyFont="1" applyFill="1" applyBorder="1"/>
    <xf numFmtId="0" fontId="11" fillId="5" borderId="3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12" fillId="6" borderId="2" xfId="1" applyNumberFormat="1" applyFont="1" applyFill="1" applyBorder="1" applyAlignment="1">
      <alignment horizontal="center" wrapText="1"/>
    </xf>
    <xf numFmtId="164" fontId="12" fillId="6" borderId="5" xfId="1" applyNumberFormat="1" applyFont="1" applyFill="1" applyBorder="1" applyAlignment="1">
      <alignment horizontal="center" wrapText="1"/>
    </xf>
    <xf numFmtId="3" fontId="12" fillId="6" borderId="2" xfId="1" applyNumberFormat="1" applyFont="1" applyFill="1" applyBorder="1" applyAlignment="1">
      <alignment horizontal="center" wrapText="1"/>
    </xf>
    <xf numFmtId="3" fontId="12" fillId="6" borderId="5" xfId="1" applyNumberFormat="1" applyFont="1" applyFill="1" applyBorder="1" applyAlignment="1">
      <alignment horizontal="center" wrapText="1"/>
    </xf>
    <xf numFmtId="38" fontId="12" fillId="6" borderId="2" xfId="1" applyNumberFormat="1" applyFont="1" applyFill="1" applyBorder="1" applyAlignment="1">
      <alignment horizontal="center" wrapText="1"/>
    </xf>
    <xf numFmtId="38" fontId="12" fillId="6" borderId="5" xfId="1" applyNumberFormat="1" applyFont="1" applyFill="1" applyBorder="1" applyAlignment="1">
      <alignment horizontal="center" wrapText="1"/>
    </xf>
    <xf numFmtId="3" fontId="4" fillId="3" borderId="1" xfId="1" applyNumberFormat="1" applyFont="1" applyFill="1" applyBorder="1" applyAlignment="1">
      <alignment horizontal="center" wrapText="1"/>
    </xf>
    <xf numFmtId="3" fontId="4" fillId="3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wrapText="1"/>
    </xf>
    <xf numFmtId="164" fontId="4" fillId="3" borderId="1" xfId="1" applyNumberFormat="1" applyFont="1" applyFill="1" applyBorder="1" applyAlignment="1">
      <alignment horizontal="center"/>
    </xf>
    <xf numFmtId="38" fontId="12" fillId="6" borderId="6" xfId="1" applyNumberFormat="1" applyFont="1" applyFill="1" applyBorder="1" applyAlignment="1">
      <alignment horizontal="center" wrapText="1"/>
    </xf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_Sheet1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B2FA6-8BDE-4BDA-9D3F-B7924CE01770}">
  <sheetPr>
    <pageSetUpPr fitToPage="1"/>
  </sheetPr>
  <dimension ref="A1:AA295"/>
  <sheetViews>
    <sheetView workbookViewId="0">
      <pane xSplit="2" ySplit="2" topLeftCell="U60" activePane="bottomRight" state="frozen"/>
      <selection pane="topRight" activeCell="C1" sqref="C1"/>
      <selection pane="bottomLeft" activeCell="A3" sqref="A3"/>
      <selection pane="bottomRight" activeCell="B85" sqref="B85"/>
    </sheetView>
  </sheetViews>
  <sheetFormatPr defaultRowHeight="15" x14ac:dyDescent="0.25"/>
  <cols>
    <col min="1" max="1" width="6.5703125" style="3" bestFit="1" customWidth="1"/>
    <col min="2" max="2" width="41" customWidth="1"/>
    <col min="3" max="6" width="7.28515625" bestFit="1" customWidth="1"/>
    <col min="7" max="7" width="12.28515625" customWidth="1"/>
    <col min="8" max="11" width="7.28515625" bestFit="1" customWidth="1"/>
    <col min="12" max="12" width="13" customWidth="1"/>
    <col min="13" max="13" width="9.7109375" bestFit="1" customWidth="1"/>
    <col min="14" max="14" width="10.140625" customWidth="1"/>
    <col min="15" max="15" width="10.85546875" customWidth="1"/>
    <col min="16" max="16" width="12.140625" customWidth="1"/>
    <col min="17" max="18" width="11.28515625" customWidth="1"/>
    <col min="19" max="19" width="9.28515625" style="2" customWidth="1"/>
    <col min="20" max="22" width="10.7109375" style="1" customWidth="1"/>
    <col min="23" max="23" width="10.7109375" style="22" bestFit="1" customWidth="1"/>
    <col min="24" max="24" width="13.85546875" style="22" bestFit="1" customWidth="1"/>
    <col min="25" max="26" width="9.28515625" style="21"/>
    <col min="27" max="27" width="13.85546875" style="22" customWidth="1"/>
  </cols>
  <sheetData>
    <row r="1" spans="1:27" s="4" customFormat="1" ht="28.9" customHeight="1" x14ac:dyDescent="0.2">
      <c r="A1" s="31" t="s">
        <v>283</v>
      </c>
      <c r="B1" s="30" t="s">
        <v>293</v>
      </c>
      <c r="C1" s="32" t="s">
        <v>299</v>
      </c>
      <c r="D1" s="33"/>
      <c r="E1" s="33"/>
      <c r="F1" s="33"/>
      <c r="G1" s="29" t="s">
        <v>298</v>
      </c>
      <c r="H1" s="32" t="s">
        <v>300</v>
      </c>
      <c r="I1" s="33"/>
      <c r="J1" s="33"/>
      <c r="K1" s="33"/>
      <c r="L1" s="29" t="s">
        <v>301</v>
      </c>
      <c r="M1" s="29" t="s">
        <v>302</v>
      </c>
      <c r="N1" s="29" t="s">
        <v>311</v>
      </c>
      <c r="O1" s="29" t="s">
        <v>303</v>
      </c>
      <c r="P1" s="29" t="s">
        <v>304</v>
      </c>
      <c r="Q1" s="29" t="s">
        <v>305</v>
      </c>
      <c r="R1" s="29" t="s">
        <v>306</v>
      </c>
      <c r="S1" s="40" t="s">
        <v>307</v>
      </c>
      <c r="T1" s="42" t="s">
        <v>308</v>
      </c>
      <c r="U1" s="42" t="s">
        <v>310</v>
      </c>
      <c r="V1" s="42" t="s">
        <v>309</v>
      </c>
      <c r="W1" s="38" t="s">
        <v>324</v>
      </c>
      <c r="X1" s="38" t="s">
        <v>329</v>
      </c>
      <c r="Y1" s="34" t="s">
        <v>325</v>
      </c>
      <c r="Z1" s="36" t="s">
        <v>326</v>
      </c>
      <c r="AA1" s="38" t="s">
        <v>327</v>
      </c>
    </row>
    <row r="2" spans="1:27" s="4" customFormat="1" ht="20.65" customHeight="1" x14ac:dyDescent="0.2">
      <c r="A2" s="31"/>
      <c r="B2" s="30"/>
      <c r="C2" s="6" t="s">
        <v>294</v>
      </c>
      <c r="D2" s="6" t="s">
        <v>295</v>
      </c>
      <c r="E2" s="6" t="s">
        <v>296</v>
      </c>
      <c r="F2" s="6" t="s">
        <v>297</v>
      </c>
      <c r="G2" s="30"/>
      <c r="H2" s="6" t="s">
        <v>294</v>
      </c>
      <c r="I2" s="6" t="s">
        <v>295</v>
      </c>
      <c r="J2" s="6" t="s">
        <v>296</v>
      </c>
      <c r="K2" s="6" t="s">
        <v>297</v>
      </c>
      <c r="L2" s="30"/>
      <c r="M2" s="30"/>
      <c r="N2" s="30"/>
      <c r="O2" s="30"/>
      <c r="P2" s="30"/>
      <c r="Q2" s="30"/>
      <c r="R2" s="30"/>
      <c r="S2" s="41"/>
      <c r="T2" s="43"/>
      <c r="U2" s="43"/>
      <c r="V2" s="43"/>
      <c r="W2" s="44"/>
      <c r="X2" s="39"/>
      <c r="Y2" s="35"/>
      <c r="Z2" s="37"/>
      <c r="AA2" s="39"/>
    </row>
    <row r="3" spans="1:27" s="5" customFormat="1" ht="15" customHeight="1" x14ac:dyDescent="0.25">
      <c r="A3" s="13"/>
      <c r="B3" s="14" t="s">
        <v>314</v>
      </c>
      <c r="C3" s="15">
        <v>4743</v>
      </c>
      <c r="D3" s="15">
        <v>4762</v>
      </c>
      <c r="E3" s="15">
        <v>4587</v>
      </c>
      <c r="F3" s="15">
        <v>4453</v>
      </c>
      <c r="G3" s="16">
        <v>2.1700000000000001E-2</v>
      </c>
      <c r="H3" s="15">
        <v>3578</v>
      </c>
      <c r="I3" s="15">
        <v>3590</v>
      </c>
      <c r="J3" s="15">
        <v>3438</v>
      </c>
      <c r="K3" s="15">
        <v>3343</v>
      </c>
      <c r="L3" s="16">
        <v>2.3400000000000001E-2</v>
      </c>
      <c r="M3" s="16">
        <v>0.2515</v>
      </c>
      <c r="N3" s="16">
        <v>0.252</v>
      </c>
      <c r="O3" s="16">
        <v>0.25490000000000002</v>
      </c>
      <c r="P3" s="16">
        <v>5.8999999999999999E-3</v>
      </c>
      <c r="Q3" s="16">
        <v>0.26540000000000002</v>
      </c>
      <c r="R3" s="16">
        <v>5.4100000000000002E-2</v>
      </c>
      <c r="S3" s="17">
        <v>3857</v>
      </c>
      <c r="T3" s="15">
        <v>4781</v>
      </c>
      <c r="U3" s="15">
        <v>1202</v>
      </c>
      <c r="V3" s="19">
        <v>1205</v>
      </c>
      <c r="W3" s="25">
        <f>V3*1000</f>
        <v>1205000</v>
      </c>
      <c r="X3" s="25">
        <f>W3-(T3*1000*0.0307)</f>
        <v>1058223.3</v>
      </c>
      <c r="Y3" s="26" t="str">
        <f>IF(X3&lt;0,"Y","N")</f>
        <v>N</v>
      </c>
      <c r="Z3" s="26" t="str">
        <f>IF(AND(W3&gt;0,X3&lt;0),"Y","N")</f>
        <v>N</v>
      </c>
      <c r="AA3" s="25">
        <f>W3-X3</f>
        <v>146776.69999999995</v>
      </c>
    </row>
    <row r="4" spans="1:27" s="5" customFormat="1" ht="15" customHeight="1" x14ac:dyDescent="0.25">
      <c r="A4" s="18" t="s">
        <v>284</v>
      </c>
      <c r="B4" s="14" t="s">
        <v>315</v>
      </c>
      <c r="C4" s="15">
        <v>4439</v>
      </c>
      <c r="D4" s="15">
        <v>4271</v>
      </c>
      <c r="E4" s="15">
        <v>4297</v>
      </c>
      <c r="F4" s="15">
        <v>4166</v>
      </c>
      <c r="G4" s="16">
        <v>2.18E-2</v>
      </c>
      <c r="H4" s="15">
        <v>3738</v>
      </c>
      <c r="I4" s="15">
        <v>3665</v>
      </c>
      <c r="J4" s="15">
        <v>3662</v>
      </c>
      <c r="K4" s="15">
        <v>3633</v>
      </c>
      <c r="L4" s="16">
        <v>9.5999999999999992E-3</v>
      </c>
      <c r="M4" s="16">
        <v>0.16800000000000001</v>
      </c>
      <c r="N4" s="16">
        <v>0.16750000000000001</v>
      </c>
      <c r="O4" s="16">
        <v>0.2311</v>
      </c>
      <c r="P4" s="16">
        <v>7.6E-3</v>
      </c>
      <c r="Q4" s="16">
        <v>0.29509999999999997</v>
      </c>
      <c r="R4" s="16">
        <v>5.6599999999999998E-2</v>
      </c>
      <c r="S4" s="17">
        <v>3794</v>
      </c>
      <c r="T4" s="15">
        <v>4492</v>
      </c>
      <c r="U4" s="15">
        <v>755</v>
      </c>
      <c r="V4" s="19">
        <v>752</v>
      </c>
      <c r="W4" s="25">
        <f t="shared" ref="W4:W67" si="0">V4*1000</f>
        <v>752000</v>
      </c>
      <c r="X4" s="25">
        <f t="shared" ref="X4:X67" si="1">W4-(T4*1000*0.0307)</f>
        <v>614095.6</v>
      </c>
      <c r="Y4" s="26" t="str">
        <f t="shared" ref="Y4:Y67" si="2">IF(X4&lt;0,"Y","N")</f>
        <v>N</v>
      </c>
      <c r="Z4" s="26" t="str">
        <f t="shared" ref="Z4:Z67" si="3">IF(AND(W4&gt;0,X4&lt;0),"Y","N")</f>
        <v>N</v>
      </c>
      <c r="AA4" s="25">
        <f t="shared" ref="AA4:AA67" si="4">W4-X4</f>
        <v>137904.40000000002</v>
      </c>
    </row>
    <row r="5" spans="1:27" ht="14.65" customHeight="1" x14ac:dyDescent="0.25">
      <c r="A5" s="7" t="s">
        <v>284</v>
      </c>
      <c r="B5" s="8" t="s">
        <v>0</v>
      </c>
      <c r="C5" s="9">
        <v>2986</v>
      </c>
      <c r="D5" s="9">
        <v>3036</v>
      </c>
      <c r="E5" s="9">
        <v>2866</v>
      </c>
      <c r="F5" s="9">
        <v>2970</v>
      </c>
      <c r="G5" s="10">
        <v>1.82884E-3</v>
      </c>
      <c r="H5" s="9">
        <v>1752</v>
      </c>
      <c r="I5" s="9">
        <v>1691</v>
      </c>
      <c r="J5" s="9">
        <v>1532</v>
      </c>
      <c r="K5" s="9">
        <v>1768</v>
      </c>
      <c r="L5" s="10">
        <v>-2.9672000000000001E-3</v>
      </c>
      <c r="M5" s="10">
        <v>0.41335374499999999</v>
      </c>
      <c r="N5" s="10">
        <v>0.414186422</v>
      </c>
      <c r="O5" s="10">
        <v>0.44132376099999998</v>
      </c>
      <c r="P5" s="10">
        <v>0</v>
      </c>
      <c r="Q5" s="10">
        <v>0.66986089500000001</v>
      </c>
      <c r="R5" s="10">
        <v>3.8316700000000002E-2</v>
      </c>
      <c r="S5" s="11">
        <v>2321</v>
      </c>
      <c r="T5" s="9">
        <v>2986</v>
      </c>
      <c r="U5" s="9">
        <v>1234</v>
      </c>
      <c r="V5" s="20">
        <v>1239</v>
      </c>
      <c r="W5" s="27">
        <f t="shared" si="0"/>
        <v>1239000</v>
      </c>
      <c r="X5" s="27">
        <f t="shared" si="1"/>
        <v>1147329.8</v>
      </c>
      <c r="Y5" s="28" t="str">
        <f t="shared" si="2"/>
        <v>N</v>
      </c>
      <c r="Z5" s="28" t="str">
        <f t="shared" si="3"/>
        <v>N</v>
      </c>
      <c r="AA5" s="27">
        <f t="shared" si="4"/>
        <v>91670.199999999953</v>
      </c>
    </row>
    <row r="6" spans="1:27" x14ac:dyDescent="0.25">
      <c r="A6" s="7" t="s">
        <v>284</v>
      </c>
      <c r="B6" s="8" t="s">
        <v>1</v>
      </c>
      <c r="C6" s="9">
        <v>210</v>
      </c>
      <c r="D6" s="9">
        <v>235</v>
      </c>
      <c r="E6" s="9">
        <v>179</v>
      </c>
      <c r="F6" s="9">
        <v>8</v>
      </c>
      <c r="G6" s="10" t="s">
        <v>312</v>
      </c>
      <c r="H6" s="9">
        <v>284</v>
      </c>
      <c r="I6" s="9">
        <v>454</v>
      </c>
      <c r="J6" s="9">
        <v>354</v>
      </c>
      <c r="K6" s="9">
        <v>148</v>
      </c>
      <c r="L6" s="10" t="s">
        <v>312</v>
      </c>
      <c r="M6" s="10">
        <v>-0.35524245500000001</v>
      </c>
      <c r="N6" s="10">
        <v>-0.35524245500000001</v>
      </c>
      <c r="O6" s="10">
        <v>-0.75049272199999995</v>
      </c>
      <c r="P6" s="10">
        <v>0</v>
      </c>
      <c r="Q6" s="10">
        <v>0.495274877</v>
      </c>
      <c r="R6" s="10">
        <v>0.12422161800000001</v>
      </c>
      <c r="S6" s="11">
        <v>1035</v>
      </c>
      <c r="T6" s="9">
        <v>210</v>
      </c>
      <c r="U6" s="9">
        <v>-75</v>
      </c>
      <c r="V6" s="20">
        <v>-75</v>
      </c>
      <c r="W6" s="27">
        <f t="shared" si="0"/>
        <v>-75000</v>
      </c>
      <c r="X6" s="27">
        <f t="shared" si="1"/>
        <v>-81447</v>
      </c>
      <c r="Y6" s="28" t="str">
        <f t="shared" si="2"/>
        <v>Y</v>
      </c>
      <c r="Z6" s="28" t="str">
        <f t="shared" si="3"/>
        <v>N</v>
      </c>
      <c r="AA6" s="27">
        <f t="shared" si="4"/>
        <v>6447</v>
      </c>
    </row>
    <row r="7" spans="1:27" ht="14.65" customHeight="1" x14ac:dyDescent="0.25">
      <c r="A7" s="7" t="s">
        <v>284</v>
      </c>
      <c r="B7" s="8" t="s">
        <v>2</v>
      </c>
      <c r="C7" s="9">
        <v>3164</v>
      </c>
      <c r="D7" s="9">
        <v>2510</v>
      </c>
      <c r="E7" s="9">
        <v>2689</v>
      </c>
      <c r="F7" s="9">
        <v>3033</v>
      </c>
      <c r="G7" s="10">
        <v>1.4460600000000001E-2</v>
      </c>
      <c r="H7" s="9">
        <v>2751</v>
      </c>
      <c r="I7" s="9">
        <v>2435</v>
      </c>
      <c r="J7" s="9">
        <v>2355</v>
      </c>
      <c r="K7" s="9">
        <v>2579</v>
      </c>
      <c r="L7" s="10">
        <v>2.2269299999999999E-2</v>
      </c>
      <c r="M7" s="10">
        <v>0.13058134099999999</v>
      </c>
      <c r="N7" s="10">
        <v>0.13063518700000001</v>
      </c>
      <c r="O7" s="10">
        <v>9.8479920999999998E-2</v>
      </c>
      <c r="P7" s="10">
        <v>5.4510699999999997E-3</v>
      </c>
      <c r="Q7" s="10">
        <v>0.28590217400000001</v>
      </c>
      <c r="R7" s="10">
        <v>4.3188900000000002E-2</v>
      </c>
      <c r="S7" s="11">
        <v>2840</v>
      </c>
      <c r="T7" s="9">
        <v>3164</v>
      </c>
      <c r="U7" s="9">
        <v>413</v>
      </c>
      <c r="V7" s="20">
        <v>413</v>
      </c>
      <c r="W7" s="27">
        <f t="shared" si="0"/>
        <v>413000</v>
      </c>
      <c r="X7" s="27">
        <f t="shared" si="1"/>
        <v>315865.2</v>
      </c>
      <c r="Y7" s="28" t="str">
        <f t="shared" si="2"/>
        <v>N</v>
      </c>
      <c r="Z7" s="28" t="str">
        <f t="shared" si="3"/>
        <v>N</v>
      </c>
      <c r="AA7" s="27">
        <f t="shared" si="4"/>
        <v>97134.799999999988</v>
      </c>
    </row>
    <row r="8" spans="1:27" x14ac:dyDescent="0.25">
      <c r="A8" s="7" t="s">
        <v>284</v>
      </c>
      <c r="B8" s="8" t="s">
        <v>3</v>
      </c>
      <c r="C8" s="9">
        <v>9513</v>
      </c>
      <c r="D8" s="9">
        <v>6490</v>
      </c>
      <c r="E8" s="9">
        <v>5519</v>
      </c>
      <c r="F8" s="9">
        <v>2131</v>
      </c>
      <c r="G8" s="10">
        <v>1.155005694</v>
      </c>
      <c r="H8" s="9">
        <v>6695</v>
      </c>
      <c r="I8" s="9">
        <v>7015</v>
      </c>
      <c r="J8" s="9">
        <v>6465</v>
      </c>
      <c r="K8" s="9">
        <v>5178</v>
      </c>
      <c r="L8" s="10">
        <v>9.7687697000000004E-2</v>
      </c>
      <c r="M8" s="10">
        <v>0.296298379</v>
      </c>
      <c r="N8" s="10">
        <v>0.296298379</v>
      </c>
      <c r="O8" s="10">
        <v>6.0507400000000003E-2</v>
      </c>
      <c r="P8" s="10">
        <v>2.13063E-2</v>
      </c>
      <c r="Q8" s="10">
        <v>0.31359995099999999</v>
      </c>
      <c r="R8" s="10">
        <v>7.9099965999999994E-2</v>
      </c>
      <c r="S8" s="11">
        <v>7369</v>
      </c>
      <c r="T8" s="9">
        <v>9514</v>
      </c>
      <c r="U8" s="9">
        <v>2819</v>
      </c>
      <c r="V8" s="20">
        <v>2819</v>
      </c>
      <c r="W8" s="27">
        <f t="shared" si="0"/>
        <v>2819000</v>
      </c>
      <c r="X8" s="27">
        <f t="shared" si="1"/>
        <v>2526920.2000000002</v>
      </c>
      <c r="Y8" s="28" t="str">
        <f t="shared" si="2"/>
        <v>N</v>
      </c>
      <c r="Z8" s="28" t="str">
        <f t="shared" si="3"/>
        <v>N</v>
      </c>
      <c r="AA8" s="27">
        <f t="shared" si="4"/>
        <v>292079.79999999981</v>
      </c>
    </row>
    <row r="9" spans="1:27" ht="14.65" customHeight="1" x14ac:dyDescent="0.25">
      <c r="A9" s="7" t="s">
        <v>284</v>
      </c>
      <c r="B9" s="8" t="s">
        <v>4</v>
      </c>
      <c r="C9" s="9">
        <v>1434</v>
      </c>
      <c r="D9" s="9">
        <v>903</v>
      </c>
      <c r="E9" s="9" t="s">
        <v>312</v>
      </c>
      <c r="F9" s="9" t="s">
        <v>312</v>
      </c>
      <c r="G9" s="9" t="s">
        <v>312</v>
      </c>
      <c r="H9" s="9">
        <v>2474</v>
      </c>
      <c r="I9" s="9">
        <v>2349</v>
      </c>
      <c r="J9" s="9" t="s">
        <v>312</v>
      </c>
      <c r="K9" s="9" t="s">
        <v>312</v>
      </c>
      <c r="L9" s="9" t="s">
        <v>312</v>
      </c>
      <c r="M9" s="10">
        <v>-0.72532655700000004</v>
      </c>
      <c r="N9" s="10">
        <v>-0.72532655700000004</v>
      </c>
      <c r="O9" s="9" t="s">
        <v>312</v>
      </c>
      <c r="P9" s="10">
        <v>1.3317900000000001E-2</v>
      </c>
      <c r="Q9" s="10">
        <v>0.20049973300000001</v>
      </c>
      <c r="R9" s="10">
        <v>3.50008E-3</v>
      </c>
      <c r="S9" s="11">
        <v>1137</v>
      </c>
      <c r="T9" s="9">
        <v>1434</v>
      </c>
      <c r="U9" s="9">
        <v>-1040</v>
      </c>
      <c r="V9" s="20">
        <v>-1040</v>
      </c>
      <c r="W9" s="27">
        <f t="shared" si="0"/>
        <v>-1040000</v>
      </c>
      <c r="X9" s="27">
        <f t="shared" si="1"/>
        <v>-1084023.8</v>
      </c>
      <c r="Y9" s="28" t="str">
        <f t="shared" si="2"/>
        <v>Y</v>
      </c>
      <c r="Z9" s="28" t="str">
        <f t="shared" si="3"/>
        <v>N</v>
      </c>
      <c r="AA9" s="27">
        <f t="shared" si="4"/>
        <v>44023.800000000047</v>
      </c>
    </row>
    <row r="10" spans="1:27" x14ac:dyDescent="0.25">
      <c r="A10" s="7" t="s">
        <v>284</v>
      </c>
      <c r="B10" s="8" t="s">
        <v>5</v>
      </c>
      <c r="C10" s="9">
        <v>7523</v>
      </c>
      <c r="D10" s="9">
        <v>7495</v>
      </c>
      <c r="E10" s="9">
        <v>6790</v>
      </c>
      <c r="F10" s="9">
        <v>6471</v>
      </c>
      <c r="G10" s="10">
        <v>5.42119E-2</v>
      </c>
      <c r="H10" s="9">
        <v>5620</v>
      </c>
      <c r="I10" s="9">
        <v>5099</v>
      </c>
      <c r="J10" s="9">
        <v>5481</v>
      </c>
      <c r="K10" s="9">
        <v>5110</v>
      </c>
      <c r="L10" s="10">
        <v>3.3282600000000002E-2</v>
      </c>
      <c r="M10" s="10">
        <v>0.25445156600000002</v>
      </c>
      <c r="N10" s="10">
        <v>0.23829233499999999</v>
      </c>
      <c r="O10" s="10">
        <v>0.25375325799999998</v>
      </c>
      <c r="P10" s="10">
        <v>2.2009899999999999E-3</v>
      </c>
      <c r="Q10" s="10">
        <v>0.64947760700000001</v>
      </c>
      <c r="R10" s="10">
        <v>3.5615000000000001E-2</v>
      </c>
      <c r="S10" s="11">
        <v>4078</v>
      </c>
      <c r="T10" s="9">
        <v>7538</v>
      </c>
      <c r="U10" s="9">
        <v>1918</v>
      </c>
      <c r="V10" s="20">
        <v>1758</v>
      </c>
      <c r="W10" s="27">
        <f t="shared" si="0"/>
        <v>1758000</v>
      </c>
      <c r="X10" s="27">
        <f t="shared" si="1"/>
        <v>1526583.4</v>
      </c>
      <c r="Y10" s="28" t="str">
        <f t="shared" si="2"/>
        <v>N</v>
      </c>
      <c r="Z10" s="28" t="str">
        <f t="shared" si="3"/>
        <v>N</v>
      </c>
      <c r="AA10" s="27">
        <f t="shared" si="4"/>
        <v>231416.60000000009</v>
      </c>
    </row>
    <row r="11" spans="1:27" ht="14.65" customHeight="1" x14ac:dyDescent="0.25">
      <c r="A11" s="7" t="s">
        <v>284</v>
      </c>
      <c r="B11" s="8" t="s">
        <v>6</v>
      </c>
      <c r="C11" s="9">
        <v>17245</v>
      </c>
      <c r="D11" s="9">
        <v>15506</v>
      </c>
      <c r="E11" s="9">
        <v>15100</v>
      </c>
      <c r="F11" s="9">
        <v>13523</v>
      </c>
      <c r="G11" s="10">
        <v>9.1743962999999998E-2</v>
      </c>
      <c r="H11" s="9">
        <v>11063</v>
      </c>
      <c r="I11" s="9">
        <v>9444</v>
      </c>
      <c r="J11" s="9">
        <v>9170</v>
      </c>
      <c r="K11" s="9">
        <v>12837</v>
      </c>
      <c r="L11" s="10">
        <v>-4.6056E-2</v>
      </c>
      <c r="M11" s="10">
        <v>0.358471553</v>
      </c>
      <c r="N11" s="10">
        <v>0.358471553</v>
      </c>
      <c r="O11" s="10">
        <v>0.37980529299999999</v>
      </c>
      <c r="P11" s="10">
        <v>1.37278E-2</v>
      </c>
      <c r="Q11" s="10">
        <v>0</v>
      </c>
      <c r="R11" s="10">
        <v>0.24280163499999999</v>
      </c>
      <c r="S11" s="11">
        <v>8190</v>
      </c>
      <c r="T11" s="9">
        <v>17245</v>
      </c>
      <c r="U11" s="9">
        <v>6182</v>
      </c>
      <c r="V11" s="20">
        <v>6182</v>
      </c>
      <c r="W11" s="27">
        <f t="shared" si="0"/>
        <v>6182000</v>
      </c>
      <c r="X11" s="27">
        <f t="shared" si="1"/>
        <v>5652578.5</v>
      </c>
      <c r="Y11" s="28" t="str">
        <f t="shared" si="2"/>
        <v>N</v>
      </c>
      <c r="Z11" s="28" t="str">
        <f t="shared" si="3"/>
        <v>N</v>
      </c>
      <c r="AA11" s="27">
        <f t="shared" si="4"/>
        <v>529421.5</v>
      </c>
    </row>
    <row r="12" spans="1:27" x14ac:dyDescent="0.25">
      <c r="A12" s="7" t="s">
        <v>284</v>
      </c>
      <c r="B12" s="8" t="s">
        <v>7</v>
      </c>
      <c r="C12" s="9">
        <v>1479</v>
      </c>
      <c r="D12" s="9">
        <v>1548</v>
      </c>
      <c r="E12" s="9">
        <v>1559</v>
      </c>
      <c r="F12" s="9">
        <v>1337</v>
      </c>
      <c r="G12" s="10">
        <v>3.52868E-2</v>
      </c>
      <c r="H12" s="9">
        <v>1360</v>
      </c>
      <c r="I12" s="9">
        <v>1305</v>
      </c>
      <c r="J12" s="9">
        <v>1403</v>
      </c>
      <c r="K12" s="9">
        <v>1887</v>
      </c>
      <c r="L12" s="10">
        <v>-9.3166202000000004E-2</v>
      </c>
      <c r="M12" s="10">
        <v>8.0632967999999999E-2</v>
      </c>
      <c r="N12" s="10">
        <v>8.0632967999999999E-2</v>
      </c>
      <c r="O12" s="10">
        <v>0.11289426</v>
      </c>
      <c r="P12" s="10">
        <v>0</v>
      </c>
      <c r="Q12" s="10">
        <v>4.0227600000000002E-2</v>
      </c>
      <c r="R12" s="10">
        <v>5.3536199999999999E-3</v>
      </c>
      <c r="S12" s="11">
        <v>807</v>
      </c>
      <c r="T12" s="9">
        <v>1479</v>
      </c>
      <c r="U12" s="9">
        <v>119</v>
      </c>
      <c r="V12" s="20">
        <v>119</v>
      </c>
      <c r="W12" s="27">
        <f t="shared" si="0"/>
        <v>119000</v>
      </c>
      <c r="X12" s="27">
        <f t="shared" si="1"/>
        <v>73594.7</v>
      </c>
      <c r="Y12" s="28" t="str">
        <f t="shared" si="2"/>
        <v>N</v>
      </c>
      <c r="Z12" s="28" t="str">
        <f t="shared" si="3"/>
        <v>N</v>
      </c>
      <c r="AA12" s="27">
        <f t="shared" si="4"/>
        <v>45405.3</v>
      </c>
    </row>
    <row r="13" spans="1:27" ht="14.65" customHeight="1" x14ac:dyDescent="0.25">
      <c r="A13" s="7" t="s">
        <v>284</v>
      </c>
      <c r="B13" s="8" t="s">
        <v>8</v>
      </c>
      <c r="C13" s="9">
        <v>1755</v>
      </c>
      <c r="D13" s="9">
        <v>1766</v>
      </c>
      <c r="E13" s="9">
        <v>2170</v>
      </c>
      <c r="F13" s="9">
        <v>2100</v>
      </c>
      <c r="G13" s="10">
        <v>-5.4771E-2</v>
      </c>
      <c r="H13" s="9">
        <v>1783</v>
      </c>
      <c r="I13" s="9">
        <v>1751</v>
      </c>
      <c r="J13" s="9">
        <v>2164</v>
      </c>
      <c r="K13" s="9">
        <v>2070</v>
      </c>
      <c r="L13" s="10">
        <v>-4.6154000000000001E-2</v>
      </c>
      <c r="M13" s="10">
        <v>-1.6277E-2</v>
      </c>
      <c r="N13" s="10">
        <v>-1.6277E-2</v>
      </c>
      <c r="O13" s="10">
        <v>-1.2661E-3</v>
      </c>
      <c r="P13" s="10">
        <v>0</v>
      </c>
      <c r="Q13" s="10">
        <v>0.34220334000000002</v>
      </c>
      <c r="R13" s="10">
        <v>0</v>
      </c>
      <c r="S13" s="11">
        <v>3222</v>
      </c>
      <c r="T13" s="9">
        <v>1755</v>
      </c>
      <c r="U13" s="9">
        <v>-29</v>
      </c>
      <c r="V13" s="20">
        <v>-29</v>
      </c>
      <c r="W13" s="27">
        <f t="shared" si="0"/>
        <v>-29000</v>
      </c>
      <c r="X13" s="27">
        <f t="shared" si="1"/>
        <v>-82878.5</v>
      </c>
      <c r="Y13" s="28" t="str">
        <f t="shared" si="2"/>
        <v>Y</v>
      </c>
      <c r="Z13" s="28" t="str">
        <f t="shared" si="3"/>
        <v>N</v>
      </c>
      <c r="AA13" s="27">
        <f t="shared" si="4"/>
        <v>53878.5</v>
      </c>
    </row>
    <row r="14" spans="1:27" x14ac:dyDescent="0.25">
      <c r="A14" s="7" t="s">
        <v>284</v>
      </c>
      <c r="B14" s="8" t="s">
        <v>9</v>
      </c>
      <c r="C14" s="9">
        <v>955</v>
      </c>
      <c r="D14" s="9">
        <v>1241</v>
      </c>
      <c r="E14" s="9">
        <v>1714</v>
      </c>
      <c r="F14" s="9">
        <v>1990</v>
      </c>
      <c r="G14" s="10" t="s">
        <v>312</v>
      </c>
      <c r="H14" s="9">
        <v>955</v>
      </c>
      <c r="I14" s="9">
        <v>1076</v>
      </c>
      <c r="J14" s="9">
        <v>1382</v>
      </c>
      <c r="K14" s="9">
        <v>1416</v>
      </c>
      <c r="L14" s="10" t="s">
        <v>312</v>
      </c>
      <c r="M14" s="10">
        <v>8.1747700000000005E-4</v>
      </c>
      <c r="N14" s="10">
        <v>8.1747700000000005E-4</v>
      </c>
      <c r="O14" s="10">
        <v>0.127184822</v>
      </c>
      <c r="P14" s="10">
        <v>0</v>
      </c>
      <c r="Q14" s="10">
        <v>0.47884885999999999</v>
      </c>
      <c r="R14" s="10">
        <v>4.2170100000000002E-2</v>
      </c>
      <c r="S14" s="11">
        <v>1074</v>
      </c>
      <c r="T14" s="9">
        <v>955</v>
      </c>
      <c r="U14" s="9">
        <v>1</v>
      </c>
      <c r="V14" s="20">
        <v>1</v>
      </c>
      <c r="W14" s="27">
        <f t="shared" si="0"/>
        <v>1000</v>
      </c>
      <c r="X14" s="27">
        <f t="shared" si="1"/>
        <v>-28318.5</v>
      </c>
      <c r="Y14" s="28" t="str">
        <f t="shared" si="2"/>
        <v>Y</v>
      </c>
      <c r="Z14" s="28" t="str">
        <f t="shared" si="3"/>
        <v>Y</v>
      </c>
      <c r="AA14" s="27">
        <f t="shared" si="4"/>
        <v>29318.5</v>
      </c>
    </row>
    <row r="15" spans="1:27" ht="14.65" customHeight="1" x14ac:dyDescent="0.25">
      <c r="A15" s="7" t="s">
        <v>284</v>
      </c>
      <c r="B15" s="8" t="s">
        <v>10</v>
      </c>
      <c r="C15" s="9">
        <v>2404</v>
      </c>
      <c r="D15" s="9">
        <v>2154</v>
      </c>
      <c r="E15" s="9">
        <v>2054</v>
      </c>
      <c r="F15" s="9">
        <v>2386</v>
      </c>
      <c r="G15" s="10">
        <v>2.4152599999999998E-3</v>
      </c>
      <c r="H15" s="9">
        <v>2345</v>
      </c>
      <c r="I15" s="9">
        <v>2238</v>
      </c>
      <c r="J15" s="9">
        <v>2301</v>
      </c>
      <c r="K15" s="9">
        <v>2682</v>
      </c>
      <c r="L15" s="10">
        <v>-4.1895000000000002E-2</v>
      </c>
      <c r="M15" s="10">
        <v>2.45504E-2</v>
      </c>
      <c r="N15" s="10">
        <v>2.8923500000000001E-2</v>
      </c>
      <c r="O15" s="10">
        <v>-3.8727999999999999E-2</v>
      </c>
      <c r="P15" s="10">
        <v>0</v>
      </c>
      <c r="Q15" s="10">
        <v>0.479635692</v>
      </c>
      <c r="R15" s="10">
        <v>2.76093E-2</v>
      </c>
      <c r="S15" s="11">
        <v>1789</v>
      </c>
      <c r="T15" s="9">
        <v>2404</v>
      </c>
      <c r="U15" s="9">
        <v>59</v>
      </c>
      <c r="V15" s="20">
        <v>70</v>
      </c>
      <c r="W15" s="27">
        <f t="shared" si="0"/>
        <v>70000</v>
      </c>
      <c r="X15" s="27">
        <f t="shared" si="1"/>
        <v>-3802.8000000000029</v>
      </c>
      <c r="Y15" s="28" t="str">
        <f t="shared" si="2"/>
        <v>Y</v>
      </c>
      <c r="Z15" s="28" t="str">
        <f t="shared" si="3"/>
        <v>Y</v>
      </c>
      <c r="AA15" s="27">
        <f t="shared" si="4"/>
        <v>73802.8</v>
      </c>
    </row>
    <row r="16" spans="1:27" x14ac:dyDescent="0.25">
      <c r="A16" s="7" t="s">
        <v>284</v>
      </c>
      <c r="B16" s="8" t="s">
        <v>11</v>
      </c>
      <c r="C16" s="9">
        <v>2192</v>
      </c>
      <c r="D16" s="9">
        <v>1902</v>
      </c>
      <c r="E16" s="9">
        <v>779</v>
      </c>
      <c r="F16" s="9" t="s">
        <v>312</v>
      </c>
      <c r="G16" s="9" t="s">
        <v>312</v>
      </c>
      <c r="H16" s="9">
        <v>2283</v>
      </c>
      <c r="I16" s="9">
        <v>2291</v>
      </c>
      <c r="J16" s="9">
        <v>1489</v>
      </c>
      <c r="K16" s="9" t="s">
        <v>312</v>
      </c>
      <c r="L16" s="9" t="s">
        <v>312</v>
      </c>
      <c r="M16" s="10">
        <v>-4.1444000000000002E-2</v>
      </c>
      <c r="N16" s="10">
        <v>-4.1444000000000002E-2</v>
      </c>
      <c r="O16" s="10">
        <v>-0.24416608300000001</v>
      </c>
      <c r="P16" s="10">
        <v>4.8177200000000002E-3</v>
      </c>
      <c r="Q16" s="10">
        <v>0.289613697</v>
      </c>
      <c r="R16" s="10">
        <v>0</v>
      </c>
      <c r="S16" s="11">
        <v>1044</v>
      </c>
      <c r="T16" s="9">
        <v>2192</v>
      </c>
      <c r="U16" s="9">
        <v>-91</v>
      </c>
      <c r="V16" s="20">
        <v>-91</v>
      </c>
      <c r="W16" s="27">
        <f t="shared" si="0"/>
        <v>-91000</v>
      </c>
      <c r="X16" s="27">
        <f t="shared" si="1"/>
        <v>-158294.40000000002</v>
      </c>
      <c r="Y16" s="28" t="str">
        <f t="shared" si="2"/>
        <v>Y</v>
      </c>
      <c r="Z16" s="28" t="str">
        <f t="shared" si="3"/>
        <v>N</v>
      </c>
      <c r="AA16" s="27">
        <f t="shared" si="4"/>
        <v>67294.400000000023</v>
      </c>
    </row>
    <row r="17" spans="1:27" ht="14.65" customHeight="1" x14ac:dyDescent="0.25">
      <c r="A17" s="7" t="s">
        <v>284</v>
      </c>
      <c r="B17" s="8" t="s">
        <v>12</v>
      </c>
      <c r="C17" s="9">
        <v>5368</v>
      </c>
      <c r="D17" s="9">
        <v>4398</v>
      </c>
      <c r="E17" s="9">
        <v>5644</v>
      </c>
      <c r="F17" s="9">
        <v>4580</v>
      </c>
      <c r="G17" s="10">
        <v>5.73508E-2</v>
      </c>
      <c r="H17" s="9">
        <v>3001</v>
      </c>
      <c r="I17" s="9">
        <v>2721</v>
      </c>
      <c r="J17" s="9">
        <v>3423</v>
      </c>
      <c r="K17" s="9">
        <v>2078</v>
      </c>
      <c r="L17" s="10">
        <v>0.14805903100000001</v>
      </c>
      <c r="M17" s="10">
        <v>0.44094634900000002</v>
      </c>
      <c r="N17" s="10">
        <v>0.44094634900000002</v>
      </c>
      <c r="O17" s="10">
        <v>0.40655418599999998</v>
      </c>
      <c r="P17" s="10">
        <v>2.5029699999999998E-2</v>
      </c>
      <c r="Q17" s="10">
        <v>0.23416608</v>
      </c>
      <c r="R17" s="10">
        <v>3.3075300000000002E-2</v>
      </c>
      <c r="S17" s="11">
        <v>5354</v>
      </c>
      <c r="T17" s="9">
        <v>5368</v>
      </c>
      <c r="U17" s="9">
        <v>2367</v>
      </c>
      <c r="V17" s="20">
        <v>2367</v>
      </c>
      <c r="W17" s="27">
        <f t="shared" si="0"/>
        <v>2367000</v>
      </c>
      <c r="X17" s="27">
        <f t="shared" si="1"/>
        <v>2202202.4</v>
      </c>
      <c r="Y17" s="28" t="str">
        <f t="shared" si="2"/>
        <v>N</v>
      </c>
      <c r="Z17" s="28" t="str">
        <f t="shared" si="3"/>
        <v>N</v>
      </c>
      <c r="AA17" s="27">
        <f t="shared" si="4"/>
        <v>164797.60000000009</v>
      </c>
    </row>
    <row r="18" spans="1:27" x14ac:dyDescent="0.25">
      <c r="A18" s="7" t="s">
        <v>284</v>
      </c>
      <c r="B18" s="8" t="s">
        <v>13</v>
      </c>
      <c r="C18" s="9">
        <v>2913</v>
      </c>
      <c r="D18" s="9">
        <v>2979</v>
      </c>
      <c r="E18" s="9">
        <v>2916</v>
      </c>
      <c r="F18" s="9">
        <v>2984</v>
      </c>
      <c r="G18" s="10">
        <v>-7.92E-3</v>
      </c>
      <c r="H18" s="9">
        <v>1484</v>
      </c>
      <c r="I18" s="9">
        <v>1407</v>
      </c>
      <c r="J18" s="9">
        <v>1470</v>
      </c>
      <c r="K18" s="9">
        <v>1462</v>
      </c>
      <c r="L18" s="10">
        <v>5.0529499999999996E-3</v>
      </c>
      <c r="M18" s="10">
        <v>0.49042705399999997</v>
      </c>
      <c r="N18" s="10">
        <v>0.49051345299999999</v>
      </c>
      <c r="O18" s="10">
        <v>0.50494880200000003</v>
      </c>
      <c r="P18" s="10">
        <v>0</v>
      </c>
      <c r="Q18" s="10">
        <v>0.28354753599999999</v>
      </c>
      <c r="R18" s="10">
        <v>1.2907399999999999E-4</v>
      </c>
      <c r="S18" s="11">
        <v>5000</v>
      </c>
      <c r="T18" s="9">
        <v>2913</v>
      </c>
      <c r="U18" s="9">
        <v>1429</v>
      </c>
      <c r="V18" s="20">
        <v>1429</v>
      </c>
      <c r="W18" s="27">
        <f t="shared" si="0"/>
        <v>1429000</v>
      </c>
      <c r="X18" s="27">
        <f t="shared" si="1"/>
        <v>1339570.8999999999</v>
      </c>
      <c r="Y18" s="28" t="str">
        <f t="shared" si="2"/>
        <v>N</v>
      </c>
      <c r="Z18" s="28" t="str">
        <f t="shared" si="3"/>
        <v>N</v>
      </c>
      <c r="AA18" s="27">
        <f t="shared" si="4"/>
        <v>89429.100000000093</v>
      </c>
    </row>
    <row r="19" spans="1:27" ht="14.65" customHeight="1" x14ac:dyDescent="0.25">
      <c r="A19" s="7" t="s">
        <v>284</v>
      </c>
      <c r="B19" s="8" t="s">
        <v>14</v>
      </c>
      <c r="C19" s="9">
        <v>3329</v>
      </c>
      <c r="D19" s="9">
        <v>3567</v>
      </c>
      <c r="E19" s="9">
        <v>3052</v>
      </c>
      <c r="F19" s="9">
        <v>2171</v>
      </c>
      <c r="G19" s="10">
        <v>0.17786475500000001</v>
      </c>
      <c r="H19" s="9">
        <v>3419</v>
      </c>
      <c r="I19" s="9">
        <v>3104</v>
      </c>
      <c r="J19" s="9">
        <v>2876</v>
      </c>
      <c r="K19" s="9">
        <v>2346</v>
      </c>
      <c r="L19" s="10">
        <v>0.15244074799999999</v>
      </c>
      <c r="M19" s="10">
        <v>-2.6703999999999999E-2</v>
      </c>
      <c r="N19" s="10">
        <v>-2.6601E-2</v>
      </c>
      <c r="O19" s="10">
        <v>5.5373800000000001E-2</v>
      </c>
      <c r="P19" s="10">
        <v>0</v>
      </c>
      <c r="Q19" s="10">
        <v>0.28435579500000002</v>
      </c>
      <c r="R19" s="10">
        <v>1.92763E-2</v>
      </c>
      <c r="S19" s="11">
        <v>2276</v>
      </c>
      <c r="T19" s="9">
        <v>3330</v>
      </c>
      <c r="U19" s="9">
        <v>-89</v>
      </c>
      <c r="V19" s="20">
        <v>-89</v>
      </c>
      <c r="W19" s="27">
        <f t="shared" si="0"/>
        <v>-89000</v>
      </c>
      <c r="X19" s="27">
        <f t="shared" si="1"/>
        <v>-191231</v>
      </c>
      <c r="Y19" s="28" t="str">
        <f t="shared" si="2"/>
        <v>Y</v>
      </c>
      <c r="Z19" s="28" t="str">
        <f t="shared" si="3"/>
        <v>N</v>
      </c>
      <c r="AA19" s="27">
        <f t="shared" si="4"/>
        <v>102231</v>
      </c>
    </row>
    <row r="20" spans="1:27" x14ac:dyDescent="0.25">
      <c r="A20" s="7" t="s">
        <v>284</v>
      </c>
      <c r="B20" s="8" t="s">
        <v>15</v>
      </c>
      <c r="C20" s="9">
        <v>5084</v>
      </c>
      <c r="D20" s="9">
        <v>4977</v>
      </c>
      <c r="E20" s="9">
        <v>5100</v>
      </c>
      <c r="F20" s="9">
        <v>5036</v>
      </c>
      <c r="G20" s="10">
        <v>3.20433E-3</v>
      </c>
      <c r="H20" s="9">
        <v>5257</v>
      </c>
      <c r="I20" s="9">
        <v>4982</v>
      </c>
      <c r="J20" s="9">
        <v>4973</v>
      </c>
      <c r="K20" s="9">
        <v>4892</v>
      </c>
      <c r="L20" s="10">
        <v>2.4881400000000001E-2</v>
      </c>
      <c r="M20" s="10">
        <v>-3.3975999999999999E-2</v>
      </c>
      <c r="N20" s="10">
        <v>-3.3975999999999999E-2</v>
      </c>
      <c r="O20" s="10">
        <v>-3.3287999999999998E-3</v>
      </c>
      <c r="P20" s="10">
        <v>1.67134E-2</v>
      </c>
      <c r="Q20" s="10">
        <v>0.46544081199999998</v>
      </c>
      <c r="R20" s="10">
        <v>8.2914249999999995E-2</v>
      </c>
      <c r="S20" s="11">
        <v>3055</v>
      </c>
      <c r="T20" s="9">
        <v>5084</v>
      </c>
      <c r="U20" s="9">
        <v>-173</v>
      </c>
      <c r="V20" s="20">
        <v>-173</v>
      </c>
      <c r="W20" s="27">
        <f t="shared" si="0"/>
        <v>-173000</v>
      </c>
      <c r="X20" s="27">
        <f t="shared" si="1"/>
        <v>-329078.80000000005</v>
      </c>
      <c r="Y20" s="28" t="str">
        <f t="shared" si="2"/>
        <v>Y</v>
      </c>
      <c r="Z20" s="28" t="str">
        <f t="shared" si="3"/>
        <v>N</v>
      </c>
      <c r="AA20" s="27">
        <f t="shared" si="4"/>
        <v>156078.80000000005</v>
      </c>
    </row>
    <row r="21" spans="1:27" ht="14.65" customHeight="1" x14ac:dyDescent="0.25">
      <c r="A21" s="7" t="s">
        <v>284</v>
      </c>
      <c r="B21" s="8" t="s">
        <v>16</v>
      </c>
      <c r="C21" s="9">
        <v>4188</v>
      </c>
      <c r="D21" s="9">
        <v>3627</v>
      </c>
      <c r="E21" s="9">
        <v>5223</v>
      </c>
      <c r="F21" s="9">
        <v>4275</v>
      </c>
      <c r="G21" s="10">
        <v>-6.7835999999999999E-3</v>
      </c>
      <c r="H21" s="9">
        <v>3025</v>
      </c>
      <c r="I21" s="9">
        <v>2721</v>
      </c>
      <c r="J21" s="9">
        <v>3466</v>
      </c>
      <c r="K21" s="9">
        <v>2684</v>
      </c>
      <c r="L21" s="10">
        <v>4.2349699999999997E-2</v>
      </c>
      <c r="M21" s="10">
        <v>0.27769818499999999</v>
      </c>
      <c r="N21" s="10">
        <v>0.27769818499999999</v>
      </c>
      <c r="O21" s="10">
        <v>0.29344991599999998</v>
      </c>
      <c r="P21" s="10">
        <v>2.4977699999999999E-2</v>
      </c>
      <c r="Q21" s="10">
        <v>0.31539145899999999</v>
      </c>
      <c r="R21" s="10">
        <v>3.09164E-2</v>
      </c>
      <c r="S21" s="11">
        <v>4686</v>
      </c>
      <c r="T21" s="9">
        <v>4188</v>
      </c>
      <c r="U21" s="9">
        <v>1163</v>
      </c>
      <c r="V21" s="20">
        <v>1163</v>
      </c>
      <c r="W21" s="27">
        <f t="shared" si="0"/>
        <v>1163000</v>
      </c>
      <c r="X21" s="27">
        <f t="shared" si="1"/>
        <v>1034428.4</v>
      </c>
      <c r="Y21" s="28" t="str">
        <f t="shared" si="2"/>
        <v>N</v>
      </c>
      <c r="Z21" s="28" t="str">
        <f t="shared" si="3"/>
        <v>N</v>
      </c>
      <c r="AA21" s="27">
        <f t="shared" si="4"/>
        <v>128571.59999999998</v>
      </c>
    </row>
    <row r="22" spans="1:27" x14ac:dyDescent="0.25">
      <c r="A22" s="7" t="s">
        <v>284</v>
      </c>
      <c r="B22" s="8" t="s">
        <v>17</v>
      </c>
      <c r="C22" s="9">
        <v>544</v>
      </c>
      <c r="D22" s="9">
        <v>513</v>
      </c>
      <c r="E22" s="9">
        <v>507</v>
      </c>
      <c r="F22" s="9">
        <v>566</v>
      </c>
      <c r="G22" s="10">
        <v>-1.3240999999999999E-2</v>
      </c>
      <c r="H22" s="9">
        <v>362</v>
      </c>
      <c r="I22" s="9">
        <v>319</v>
      </c>
      <c r="J22" s="9">
        <v>312</v>
      </c>
      <c r="K22" s="9">
        <v>278</v>
      </c>
      <c r="L22" s="10">
        <v>0.10090473</v>
      </c>
      <c r="M22" s="10">
        <v>0.33387208000000002</v>
      </c>
      <c r="N22" s="10">
        <v>0.33389535100000001</v>
      </c>
      <c r="O22" s="10">
        <v>0.404861521</v>
      </c>
      <c r="P22" s="10">
        <v>0</v>
      </c>
      <c r="Q22" s="10">
        <v>9.7082000000000002E-3</v>
      </c>
      <c r="R22" s="10">
        <v>0</v>
      </c>
      <c r="S22" s="11">
        <v>502</v>
      </c>
      <c r="T22" s="9">
        <v>544</v>
      </c>
      <c r="U22" s="9">
        <v>182</v>
      </c>
      <c r="V22" s="20">
        <v>182</v>
      </c>
      <c r="W22" s="27">
        <f t="shared" si="0"/>
        <v>182000</v>
      </c>
      <c r="X22" s="27">
        <f t="shared" si="1"/>
        <v>165299.20000000001</v>
      </c>
      <c r="Y22" s="28" t="str">
        <f t="shared" si="2"/>
        <v>N</v>
      </c>
      <c r="Z22" s="28" t="str">
        <f t="shared" si="3"/>
        <v>N</v>
      </c>
      <c r="AA22" s="27">
        <f t="shared" si="4"/>
        <v>16700.799999999988</v>
      </c>
    </row>
    <row r="23" spans="1:27" ht="14.65" customHeight="1" x14ac:dyDescent="0.25">
      <c r="A23" s="7" t="s">
        <v>284</v>
      </c>
      <c r="B23" s="8" t="s">
        <v>18</v>
      </c>
      <c r="C23" s="9">
        <v>2704</v>
      </c>
      <c r="D23" s="9">
        <v>2701</v>
      </c>
      <c r="E23" s="9">
        <v>2024</v>
      </c>
      <c r="F23" s="9">
        <v>2063</v>
      </c>
      <c r="G23" s="10">
        <v>0.103509615</v>
      </c>
      <c r="H23" s="9">
        <v>1486</v>
      </c>
      <c r="I23" s="9">
        <v>1549</v>
      </c>
      <c r="J23" s="9">
        <v>1410</v>
      </c>
      <c r="K23" s="9">
        <v>1253</v>
      </c>
      <c r="L23" s="10">
        <v>6.1960099999999997E-2</v>
      </c>
      <c r="M23" s="10">
        <v>0.45025726500000002</v>
      </c>
      <c r="N23" s="10">
        <v>0.45025726500000002</v>
      </c>
      <c r="O23" s="10">
        <v>0.401820697</v>
      </c>
      <c r="P23" s="10">
        <v>0</v>
      </c>
      <c r="Q23" s="10">
        <v>7.8616200999999997E-2</v>
      </c>
      <c r="R23" s="10">
        <v>4.3845200000000003E-3</v>
      </c>
      <c r="S23" s="11">
        <v>3810</v>
      </c>
      <c r="T23" s="9">
        <v>2704</v>
      </c>
      <c r="U23" s="9">
        <v>1217</v>
      </c>
      <c r="V23" s="20">
        <v>1217</v>
      </c>
      <c r="W23" s="27">
        <f t="shared" si="0"/>
        <v>1217000</v>
      </c>
      <c r="X23" s="27">
        <f t="shared" si="1"/>
        <v>1133987.2</v>
      </c>
      <c r="Y23" s="28" t="str">
        <f t="shared" si="2"/>
        <v>N</v>
      </c>
      <c r="Z23" s="28" t="str">
        <f t="shared" si="3"/>
        <v>N</v>
      </c>
      <c r="AA23" s="27">
        <f t="shared" si="4"/>
        <v>83012.800000000047</v>
      </c>
    </row>
    <row r="24" spans="1:27" x14ac:dyDescent="0.25">
      <c r="A24" s="7" t="s">
        <v>284</v>
      </c>
      <c r="B24" s="8" t="s">
        <v>19</v>
      </c>
      <c r="C24" s="9">
        <v>4731</v>
      </c>
      <c r="D24" s="9">
        <v>3636</v>
      </c>
      <c r="E24" s="9">
        <v>3697</v>
      </c>
      <c r="F24" s="9">
        <v>3496</v>
      </c>
      <c r="G24" s="10">
        <v>0.117752765</v>
      </c>
      <c r="H24" s="9">
        <v>3048</v>
      </c>
      <c r="I24" s="9">
        <v>2690</v>
      </c>
      <c r="J24" s="9">
        <v>2534</v>
      </c>
      <c r="K24" s="9">
        <v>2638</v>
      </c>
      <c r="L24" s="10">
        <v>5.1841499999999999E-2</v>
      </c>
      <c r="M24" s="10">
        <v>0.35567960300000001</v>
      </c>
      <c r="N24" s="10">
        <v>0.35567960300000001</v>
      </c>
      <c r="O24" s="10">
        <v>0.31427728999999999</v>
      </c>
      <c r="P24" s="10">
        <v>7.70223E-3</v>
      </c>
      <c r="Q24" s="10">
        <v>0.60971990700000001</v>
      </c>
      <c r="R24" s="10">
        <v>1.6845099999999998E-2</v>
      </c>
      <c r="S24" s="11">
        <v>3702</v>
      </c>
      <c r="T24" s="9">
        <v>4731</v>
      </c>
      <c r="U24" s="9">
        <v>1683</v>
      </c>
      <c r="V24" s="20">
        <v>1683</v>
      </c>
      <c r="W24" s="27">
        <f t="shared" si="0"/>
        <v>1683000</v>
      </c>
      <c r="X24" s="27">
        <f t="shared" si="1"/>
        <v>1537758.3</v>
      </c>
      <c r="Y24" s="28" t="str">
        <f t="shared" si="2"/>
        <v>N</v>
      </c>
      <c r="Z24" s="28" t="str">
        <f t="shared" si="3"/>
        <v>N</v>
      </c>
      <c r="AA24" s="27">
        <f t="shared" si="4"/>
        <v>145241.69999999995</v>
      </c>
    </row>
    <row r="25" spans="1:27" ht="14.65" customHeight="1" x14ac:dyDescent="0.25">
      <c r="A25" s="7" t="s">
        <v>284</v>
      </c>
      <c r="B25" s="8" t="s">
        <v>20</v>
      </c>
      <c r="C25" s="9">
        <v>2147</v>
      </c>
      <c r="D25" s="9">
        <v>2092</v>
      </c>
      <c r="E25" s="9">
        <v>2050</v>
      </c>
      <c r="F25" s="9">
        <v>2057</v>
      </c>
      <c r="G25" s="10">
        <v>1.45402E-2</v>
      </c>
      <c r="H25" s="9">
        <v>2406</v>
      </c>
      <c r="I25" s="9">
        <v>2476</v>
      </c>
      <c r="J25" s="9">
        <v>2107</v>
      </c>
      <c r="K25" s="9">
        <v>2249</v>
      </c>
      <c r="L25" s="10">
        <v>2.32657E-2</v>
      </c>
      <c r="M25" s="10">
        <v>-9.5460000000000007E-3</v>
      </c>
      <c r="N25" s="10">
        <v>-9.5460000000000007E-3</v>
      </c>
      <c r="O25" s="10">
        <v>-2.1652000000000001E-2</v>
      </c>
      <c r="P25" s="10">
        <v>1.3667E-3</v>
      </c>
      <c r="Q25" s="10">
        <v>0.55393997299999997</v>
      </c>
      <c r="R25" s="10">
        <v>2.4067000000000002E-2</v>
      </c>
      <c r="S25" s="11">
        <v>1314</v>
      </c>
      <c r="T25" s="9">
        <v>2383</v>
      </c>
      <c r="U25" s="9">
        <v>-23</v>
      </c>
      <c r="V25" s="20">
        <v>-23</v>
      </c>
      <c r="W25" s="27">
        <f t="shared" si="0"/>
        <v>-23000</v>
      </c>
      <c r="X25" s="27">
        <f t="shared" si="1"/>
        <v>-96158.1</v>
      </c>
      <c r="Y25" s="28" t="str">
        <f t="shared" si="2"/>
        <v>Y</v>
      </c>
      <c r="Z25" s="28" t="str">
        <f t="shared" si="3"/>
        <v>N</v>
      </c>
      <c r="AA25" s="27">
        <f t="shared" si="4"/>
        <v>73158.100000000006</v>
      </c>
    </row>
    <row r="26" spans="1:27" x14ac:dyDescent="0.25">
      <c r="A26" s="7" t="s">
        <v>284</v>
      </c>
      <c r="B26" s="8" t="s">
        <v>21</v>
      </c>
      <c r="C26" s="9">
        <v>2444</v>
      </c>
      <c r="D26" s="9">
        <v>2495</v>
      </c>
      <c r="E26" s="9">
        <v>2305</v>
      </c>
      <c r="F26" s="9">
        <v>1898</v>
      </c>
      <c r="G26" s="10">
        <v>9.5882121000000001E-2</v>
      </c>
      <c r="H26" s="9">
        <v>1347</v>
      </c>
      <c r="I26" s="9">
        <v>1366</v>
      </c>
      <c r="J26" s="9">
        <v>1223</v>
      </c>
      <c r="K26" s="9">
        <v>1075</v>
      </c>
      <c r="L26" s="10">
        <v>8.4281375000000006E-2</v>
      </c>
      <c r="M26" s="10">
        <v>0.44878465299999998</v>
      </c>
      <c r="N26" s="10">
        <v>0.44879570400000002</v>
      </c>
      <c r="O26" s="10">
        <v>0.45659444799999999</v>
      </c>
      <c r="P26" s="10">
        <v>1.51351E-3</v>
      </c>
      <c r="Q26" s="10">
        <v>6.0920299999999997E-2</v>
      </c>
      <c r="R26" s="10">
        <v>5.2271499999999999E-2</v>
      </c>
      <c r="S26" s="11">
        <v>3486</v>
      </c>
      <c r="T26" s="9">
        <v>2444</v>
      </c>
      <c r="U26" s="9">
        <v>1097</v>
      </c>
      <c r="V26" s="20">
        <v>1097</v>
      </c>
      <c r="W26" s="27">
        <f t="shared" si="0"/>
        <v>1097000</v>
      </c>
      <c r="X26" s="27">
        <f t="shared" si="1"/>
        <v>1021969.2</v>
      </c>
      <c r="Y26" s="28" t="str">
        <f t="shared" si="2"/>
        <v>N</v>
      </c>
      <c r="Z26" s="28" t="str">
        <f t="shared" si="3"/>
        <v>N</v>
      </c>
      <c r="AA26" s="27">
        <f t="shared" si="4"/>
        <v>75030.800000000047</v>
      </c>
    </row>
    <row r="27" spans="1:27" ht="14.65" customHeight="1" x14ac:dyDescent="0.25">
      <c r="A27" s="7" t="s">
        <v>284</v>
      </c>
      <c r="B27" s="8" t="s">
        <v>22</v>
      </c>
      <c r="C27" s="9">
        <v>4401</v>
      </c>
      <c r="D27" s="9">
        <v>4055</v>
      </c>
      <c r="E27" s="9">
        <v>2456</v>
      </c>
      <c r="F27" s="9">
        <v>1942</v>
      </c>
      <c r="G27" s="10">
        <v>0.42211593600000002</v>
      </c>
      <c r="H27" s="9">
        <v>3871</v>
      </c>
      <c r="I27" s="9">
        <v>3674</v>
      </c>
      <c r="J27" s="9">
        <v>3098</v>
      </c>
      <c r="K27" s="9">
        <v>3927</v>
      </c>
      <c r="L27" s="10">
        <v>-4.8097000000000001E-3</v>
      </c>
      <c r="M27" s="10">
        <v>0.12044996299999999</v>
      </c>
      <c r="N27" s="10">
        <v>0.12044996299999999</v>
      </c>
      <c r="O27" s="10">
        <v>5.2783499999999997E-2</v>
      </c>
      <c r="P27" s="10">
        <v>-9.0390999999999996E-4</v>
      </c>
      <c r="Q27" s="10">
        <v>0.36125893799999997</v>
      </c>
      <c r="R27" s="10">
        <v>3.4379699999999999E-2</v>
      </c>
      <c r="S27" s="11">
        <v>3225</v>
      </c>
      <c r="T27" s="9">
        <v>4401</v>
      </c>
      <c r="U27" s="9">
        <v>530</v>
      </c>
      <c r="V27" s="20">
        <v>530</v>
      </c>
      <c r="W27" s="27">
        <f t="shared" si="0"/>
        <v>530000</v>
      </c>
      <c r="X27" s="27">
        <f t="shared" si="1"/>
        <v>394889.3</v>
      </c>
      <c r="Y27" s="28" t="str">
        <f t="shared" si="2"/>
        <v>N</v>
      </c>
      <c r="Z27" s="28" t="str">
        <f t="shared" si="3"/>
        <v>N</v>
      </c>
      <c r="AA27" s="27">
        <f t="shared" si="4"/>
        <v>135110.70000000001</v>
      </c>
    </row>
    <row r="28" spans="1:27" x14ac:dyDescent="0.25">
      <c r="A28" s="7" t="s">
        <v>284</v>
      </c>
      <c r="B28" s="8" t="s">
        <v>23</v>
      </c>
      <c r="C28" s="9">
        <v>213</v>
      </c>
      <c r="D28" s="9">
        <v>239</v>
      </c>
      <c r="E28" s="9">
        <v>221</v>
      </c>
      <c r="F28" s="9">
        <v>213</v>
      </c>
      <c r="G28" s="10">
        <v>3.7566999999999999E-4</v>
      </c>
      <c r="H28" s="9">
        <v>165</v>
      </c>
      <c r="I28" s="9">
        <v>164</v>
      </c>
      <c r="J28" s="9">
        <v>162</v>
      </c>
      <c r="K28" s="9">
        <v>165</v>
      </c>
      <c r="L28" s="10">
        <v>4.6950900000000001E-4</v>
      </c>
      <c r="M28" s="10">
        <v>0.22632075199999999</v>
      </c>
      <c r="N28" s="10">
        <v>0.22632075199999999</v>
      </c>
      <c r="O28" s="10">
        <v>0.27082769699999998</v>
      </c>
      <c r="P28" s="10">
        <v>0</v>
      </c>
      <c r="Q28" s="10">
        <v>0</v>
      </c>
      <c r="R28" s="10">
        <v>0</v>
      </c>
      <c r="S28" s="11">
        <v>256</v>
      </c>
      <c r="T28" s="9">
        <v>213</v>
      </c>
      <c r="U28" s="9">
        <v>48</v>
      </c>
      <c r="V28" s="20">
        <v>48</v>
      </c>
      <c r="W28" s="27">
        <f t="shared" si="0"/>
        <v>48000</v>
      </c>
      <c r="X28" s="27">
        <f t="shared" si="1"/>
        <v>41460.9</v>
      </c>
      <c r="Y28" s="28" t="str">
        <f t="shared" si="2"/>
        <v>N</v>
      </c>
      <c r="Z28" s="28" t="str">
        <f t="shared" si="3"/>
        <v>N</v>
      </c>
      <c r="AA28" s="27">
        <f t="shared" si="4"/>
        <v>6539.0999999999985</v>
      </c>
    </row>
    <row r="29" spans="1:27" ht="14.65" customHeight="1" x14ac:dyDescent="0.25">
      <c r="A29" s="7" t="s">
        <v>284</v>
      </c>
      <c r="B29" s="8" t="s">
        <v>24</v>
      </c>
      <c r="C29" s="9">
        <v>1241</v>
      </c>
      <c r="D29" s="9">
        <v>1200</v>
      </c>
      <c r="E29" s="9" t="s">
        <v>313</v>
      </c>
      <c r="F29" s="9" t="s">
        <v>313</v>
      </c>
      <c r="G29" s="9" t="s">
        <v>313</v>
      </c>
      <c r="H29" s="9">
        <v>1307</v>
      </c>
      <c r="I29" s="9">
        <v>1301</v>
      </c>
      <c r="J29" s="9" t="s">
        <v>313</v>
      </c>
      <c r="K29" s="9" t="s">
        <v>313</v>
      </c>
      <c r="L29" s="9" t="s">
        <v>313</v>
      </c>
      <c r="M29" s="10">
        <v>-5.2479999999999999E-2</v>
      </c>
      <c r="N29" s="10">
        <v>-5.2479999999999999E-2</v>
      </c>
      <c r="O29" s="9" t="s">
        <v>313</v>
      </c>
      <c r="P29" s="10">
        <v>0</v>
      </c>
      <c r="Q29" s="10">
        <v>2.0649000000000001E-2</v>
      </c>
      <c r="R29" s="10">
        <v>0</v>
      </c>
      <c r="S29" s="11">
        <v>1053</v>
      </c>
      <c r="T29" s="9">
        <v>1241</v>
      </c>
      <c r="U29" s="9">
        <v>-65</v>
      </c>
      <c r="V29" s="20">
        <v>-65</v>
      </c>
      <c r="W29" s="27">
        <f t="shared" si="0"/>
        <v>-65000</v>
      </c>
      <c r="X29" s="27">
        <f t="shared" si="1"/>
        <v>-103098.70000000001</v>
      </c>
      <c r="Y29" s="28" t="str">
        <f t="shared" si="2"/>
        <v>Y</v>
      </c>
      <c r="Z29" s="28" t="str">
        <f t="shared" si="3"/>
        <v>N</v>
      </c>
      <c r="AA29" s="27">
        <f t="shared" si="4"/>
        <v>38098.700000000012</v>
      </c>
    </row>
    <row r="30" spans="1:27" x14ac:dyDescent="0.25">
      <c r="A30" s="7" t="s">
        <v>284</v>
      </c>
      <c r="B30" s="8" t="s">
        <v>25</v>
      </c>
      <c r="C30" s="9">
        <v>4142</v>
      </c>
      <c r="D30" s="9">
        <v>3057</v>
      </c>
      <c r="E30" s="9">
        <v>3351</v>
      </c>
      <c r="F30" s="9">
        <v>3003</v>
      </c>
      <c r="G30" s="10">
        <v>0.12636968500000001</v>
      </c>
      <c r="H30" s="9">
        <v>3759</v>
      </c>
      <c r="I30" s="9">
        <v>3197</v>
      </c>
      <c r="J30" s="9">
        <v>3188</v>
      </c>
      <c r="K30" s="9">
        <v>3004</v>
      </c>
      <c r="L30" s="10">
        <v>8.3827531999999996E-2</v>
      </c>
      <c r="M30" s="10">
        <v>9.2257283999999995E-2</v>
      </c>
      <c r="N30" s="10">
        <v>9.2257283999999995E-2</v>
      </c>
      <c r="O30" s="10">
        <v>3.9971199999999998E-2</v>
      </c>
      <c r="P30" s="10">
        <v>4.4050299999999999E-3</v>
      </c>
      <c r="Q30" s="10">
        <v>0.33426325899999998</v>
      </c>
      <c r="R30" s="10">
        <v>4.0586299999999997E-3</v>
      </c>
      <c r="S30" s="11">
        <v>2298</v>
      </c>
      <c r="T30" s="9">
        <v>4142</v>
      </c>
      <c r="U30" s="9">
        <v>382</v>
      </c>
      <c r="V30" s="20">
        <v>382</v>
      </c>
      <c r="W30" s="27">
        <f t="shared" si="0"/>
        <v>382000</v>
      </c>
      <c r="X30" s="27">
        <f t="shared" si="1"/>
        <v>254840.59999999998</v>
      </c>
      <c r="Y30" s="28" t="str">
        <f t="shared" si="2"/>
        <v>N</v>
      </c>
      <c r="Z30" s="28" t="str">
        <f t="shared" si="3"/>
        <v>N</v>
      </c>
      <c r="AA30" s="27">
        <f t="shared" si="4"/>
        <v>127159.40000000002</v>
      </c>
    </row>
    <row r="31" spans="1:27" ht="14.65" customHeight="1" x14ac:dyDescent="0.25">
      <c r="A31" s="7" t="s">
        <v>284</v>
      </c>
      <c r="B31" s="8" t="s">
        <v>26</v>
      </c>
      <c r="C31" s="9">
        <v>2320</v>
      </c>
      <c r="D31" s="9">
        <v>2127</v>
      </c>
      <c r="E31" s="9">
        <v>2051</v>
      </c>
      <c r="F31" s="9">
        <v>2023</v>
      </c>
      <c r="G31" s="10">
        <v>4.8946799999999999E-2</v>
      </c>
      <c r="H31" s="9">
        <v>2079</v>
      </c>
      <c r="I31" s="9">
        <v>1941</v>
      </c>
      <c r="J31" s="9">
        <v>2087</v>
      </c>
      <c r="K31" s="9">
        <v>1938</v>
      </c>
      <c r="L31" s="10">
        <v>2.42378E-2</v>
      </c>
      <c r="M31" s="10">
        <v>0.104032577</v>
      </c>
      <c r="N31" s="10">
        <v>0.104109805</v>
      </c>
      <c r="O31" s="10">
        <v>6.0824000000000003E-2</v>
      </c>
      <c r="P31" s="10">
        <v>0</v>
      </c>
      <c r="Q31" s="10">
        <v>0.54035702299999999</v>
      </c>
      <c r="R31" s="10">
        <v>1.9602399999999998E-3</v>
      </c>
      <c r="S31" s="11">
        <v>2254</v>
      </c>
      <c r="T31" s="9">
        <v>2320</v>
      </c>
      <c r="U31" s="9">
        <v>241</v>
      </c>
      <c r="V31" s="20">
        <v>242</v>
      </c>
      <c r="W31" s="27">
        <f t="shared" si="0"/>
        <v>242000</v>
      </c>
      <c r="X31" s="27">
        <f t="shared" si="1"/>
        <v>170776</v>
      </c>
      <c r="Y31" s="28" t="str">
        <f t="shared" si="2"/>
        <v>N</v>
      </c>
      <c r="Z31" s="28" t="str">
        <f t="shared" si="3"/>
        <v>N</v>
      </c>
      <c r="AA31" s="27">
        <f t="shared" si="4"/>
        <v>71224</v>
      </c>
    </row>
    <row r="32" spans="1:27" x14ac:dyDescent="0.25">
      <c r="A32" s="7" t="s">
        <v>284</v>
      </c>
      <c r="B32" s="8" t="s">
        <v>27</v>
      </c>
      <c r="C32" s="9">
        <v>5078</v>
      </c>
      <c r="D32" s="9">
        <v>4978</v>
      </c>
      <c r="E32" s="9">
        <v>4860</v>
      </c>
      <c r="F32" s="9">
        <v>4658</v>
      </c>
      <c r="G32" s="10">
        <v>3.00694E-2</v>
      </c>
      <c r="H32" s="9">
        <v>4355</v>
      </c>
      <c r="I32" s="9">
        <v>4268</v>
      </c>
      <c r="J32" s="9">
        <v>4213</v>
      </c>
      <c r="K32" s="9">
        <v>4200</v>
      </c>
      <c r="L32" s="10">
        <v>1.23423E-2</v>
      </c>
      <c r="M32" s="10">
        <v>0.142265109</v>
      </c>
      <c r="N32" s="10">
        <v>0.143104175</v>
      </c>
      <c r="O32" s="10">
        <v>0.14009350500000001</v>
      </c>
      <c r="P32" s="10">
        <v>0</v>
      </c>
      <c r="Q32" s="10">
        <v>0.247976329</v>
      </c>
      <c r="R32" s="10">
        <v>3.9182700000000001E-2</v>
      </c>
      <c r="S32" s="11">
        <v>2925</v>
      </c>
      <c r="T32" s="9">
        <v>5078</v>
      </c>
      <c r="U32" s="9">
        <v>722</v>
      </c>
      <c r="V32" s="20">
        <v>727</v>
      </c>
      <c r="W32" s="27">
        <f t="shared" si="0"/>
        <v>727000</v>
      </c>
      <c r="X32" s="27">
        <f t="shared" si="1"/>
        <v>571105.4</v>
      </c>
      <c r="Y32" s="28" t="str">
        <f t="shared" si="2"/>
        <v>N</v>
      </c>
      <c r="Z32" s="28" t="str">
        <f t="shared" si="3"/>
        <v>N</v>
      </c>
      <c r="AA32" s="27">
        <f t="shared" si="4"/>
        <v>155894.59999999998</v>
      </c>
    </row>
    <row r="33" spans="1:27" x14ac:dyDescent="0.25">
      <c r="A33" s="7" t="s">
        <v>284</v>
      </c>
      <c r="B33" s="8" t="s">
        <v>28</v>
      </c>
      <c r="C33" s="9">
        <v>8131</v>
      </c>
      <c r="D33" s="9">
        <v>7732</v>
      </c>
      <c r="E33" s="9">
        <v>7877</v>
      </c>
      <c r="F33" s="9">
        <v>7848</v>
      </c>
      <c r="G33" s="10">
        <v>1.2017699999999999E-2</v>
      </c>
      <c r="H33" s="9">
        <v>6091</v>
      </c>
      <c r="I33" s="9">
        <v>6175</v>
      </c>
      <c r="J33" s="9">
        <v>5689</v>
      </c>
      <c r="K33" s="9">
        <v>5476</v>
      </c>
      <c r="L33" s="10">
        <v>3.74904E-2</v>
      </c>
      <c r="M33" s="10">
        <v>0.251063973</v>
      </c>
      <c r="N33" s="10">
        <v>0.25233235799999998</v>
      </c>
      <c r="O33" s="10">
        <v>0.24417406799999999</v>
      </c>
      <c r="P33" s="10">
        <v>8.2848999999999996E-3</v>
      </c>
      <c r="Q33" s="10">
        <v>0.25030596599999999</v>
      </c>
      <c r="R33" s="10">
        <v>5.23676E-2</v>
      </c>
      <c r="S33" s="11">
        <v>9591</v>
      </c>
      <c r="T33" s="9">
        <v>8133</v>
      </c>
      <c r="U33" s="9">
        <v>2042</v>
      </c>
      <c r="V33" s="20">
        <v>2056</v>
      </c>
      <c r="W33" s="27">
        <f t="shared" si="0"/>
        <v>2056000</v>
      </c>
      <c r="X33" s="27">
        <f t="shared" si="1"/>
        <v>1806316.9</v>
      </c>
      <c r="Y33" s="28" t="str">
        <f t="shared" si="2"/>
        <v>N</v>
      </c>
      <c r="Z33" s="28" t="str">
        <f t="shared" si="3"/>
        <v>N</v>
      </c>
      <c r="AA33" s="27">
        <f t="shared" si="4"/>
        <v>249683.10000000009</v>
      </c>
    </row>
    <row r="34" spans="1:27" x14ac:dyDescent="0.25">
      <c r="A34" s="7" t="s">
        <v>284</v>
      </c>
      <c r="B34" s="8" t="s">
        <v>29</v>
      </c>
      <c r="C34" s="9">
        <v>238</v>
      </c>
      <c r="D34" s="9">
        <v>301</v>
      </c>
      <c r="E34" s="9">
        <v>364</v>
      </c>
      <c r="F34" s="9">
        <v>345</v>
      </c>
      <c r="G34" s="10">
        <v>-0.10368037099999999</v>
      </c>
      <c r="H34" s="9">
        <v>217</v>
      </c>
      <c r="I34" s="9">
        <v>253</v>
      </c>
      <c r="J34" s="9">
        <v>230</v>
      </c>
      <c r="K34" s="9">
        <v>202</v>
      </c>
      <c r="L34" s="10">
        <v>2.5329399999999998E-2</v>
      </c>
      <c r="M34" s="10">
        <v>8.7563301999999996E-2</v>
      </c>
      <c r="N34" s="10">
        <v>8.7563301999999996E-2</v>
      </c>
      <c r="O34" s="10">
        <v>0.22499194</v>
      </c>
      <c r="P34" s="10">
        <v>7.2819660999999994E-2</v>
      </c>
      <c r="Q34" s="10">
        <v>0.242912664</v>
      </c>
      <c r="R34" s="10">
        <v>1.6197799999999998E-2</v>
      </c>
      <c r="S34" s="11">
        <v>185</v>
      </c>
      <c r="T34" s="9">
        <v>238</v>
      </c>
      <c r="U34" s="9">
        <v>21</v>
      </c>
      <c r="V34" s="20">
        <v>21</v>
      </c>
      <c r="W34" s="27">
        <f t="shared" si="0"/>
        <v>21000</v>
      </c>
      <c r="X34" s="27">
        <f t="shared" si="1"/>
        <v>13693.4</v>
      </c>
      <c r="Y34" s="28" t="str">
        <f t="shared" si="2"/>
        <v>N</v>
      </c>
      <c r="Z34" s="28" t="str">
        <f t="shared" si="3"/>
        <v>N</v>
      </c>
      <c r="AA34" s="27">
        <f t="shared" si="4"/>
        <v>7306.6</v>
      </c>
    </row>
    <row r="35" spans="1:27" x14ac:dyDescent="0.25">
      <c r="A35" s="7" t="s">
        <v>284</v>
      </c>
      <c r="B35" s="8" t="s">
        <v>30</v>
      </c>
      <c r="C35" s="9">
        <v>937</v>
      </c>
      <c r="D35" s="9">
        <v>839</v>
      </c>
      <c r="E35" s="9">
        <v>586</v>
      </c>
      <c r="F35" s="9">
        <v>811</v>
      </c>
      <c r="G35" s="10">
        <v>5.2135500000000001E-2</v>
      </c>
      <c r="H35" s="9">
        <v>744</v>
      </c>
      <c r="I35" s="9">
        <v>962</v>
      </c>
      <c r="J35" s="9">
        <v>898</v>
      </c>
      <c r="K35" s="9">
        <v>782</v>
      </c>
      <c r="L35" s="10">
        <v>-1.6202999999999999E-2</v>
      </c>
      <c r="M35" s="10">
        <v>0.20590008200000001</v>
      </c>
      <c r="N35" s="10">
        <v>0.20590008200000001</v>
      </c>
      <c r="O35" s="10">
        <v>3.2620200000000002E-2</v>
      </c>
      <c r="P35" s="10">
        <v>0</v>
      </c>
      <c r="Q35" s="10">
        <v>0</v>
      </c>
      <c r="R35" s="10">
        <v>0</v>
      </c>
      <c r="S35" s="11">
        <v>245</v>
      </c>
      <c r="T35" s="9">
        <v>937</v>
      </c>
      <c r="U35" s="9">
        <v>193</v>
      </c>
      <c r="V35" s="20">
        <v>193</v>
      </c>
      <c r="W35" s="27">
        <f t="shared" si="0"/>
        <v>193000</v>
      </c>
      <c r="X35" s="27">
        <f t="shared" si="1"/>
        <v>164234.1</v>
      </c>
      <c r="Y35" s="28" t="str">
        <f t="shared" si="2"/>
        <v>N</v>
      </c>
      <c r="Z35" s="28" t="str">
        <f t="shared" si="3"/>
        <v>N</v>
      </c>
      <c r="AA35" s="27">
        <f t="shared" si="4"/>
        <v>28765.899999999994</v>
      </c>
    </row>
    <row r="36" spans="1:27" x14ac:dyDescent="0.25">
      <c r="A36" s="7" t="s">
        <v>284</v>
      </c>
      <c r="B36" s="8" t="s">
        <v>31</v>
      </c>
      <c r="C36" s="9">
        <v>4295</v>
      </c>
      <c r="D36" s="9">
        <v>3663</v>
      </c>
      <c r="E36" s="9">
        <v>3128</v>
      </c>
      <c r="F36" s="9">
        <v>3120</v>
      </c>
      <c r="G36" s="10">
        <v>0.12564282900000001</v>
      </c>
      <c r="H36" s="9">
        <v>2905</v>
      </c>
      <c r="I36" s="9">
        <v>2535</v>
      </c>
      <c r="J36" s="9">
        <v>2002</v>
      </c>
      <c r="K36" s="9">
        <v>1895</v>
      </c>
      <c r="L36" s="10">
        <v>0.17773881499999999</v>
      </c>
      <c r="M36" s="10">
        <v>0.32370968</v>
      </c>
      <c r="N36" s="10">
        <v>0.32800582900000003</v>
      </c>
      <c r="O36" s="10">
        <v>0.34947409099999999</v>
      </c>
      <c r="P36" s="10">
        <v>0</v>
      </c>
      <c r="Q36" s="10">
        <v>0.17035723699999999</v>
      </c>
      <c r="R36" s="10">
        <v>0</v>
      </c>
      <c r="S36" s="11">
        <v>9948</v>
      </c>
      <c r="T36" s="9">
        <v>4295</v>
      </c>
      <c r="U36" s="9">
        <v>1390</v>
      </c>
      <c r="V36" s="20">
        <v>1418</v>
      </c>
      <c r="W36" s="27">
        <f t="shared" si="0"/>
        <v>1418000</v>
      </c>
      <c r="X36" s="27">
        <f t="shared" si="1"/>
        <v>1286143.5</v>
      </c>
      <c r="Y36" s="28" t="str">
        <f t="shared" si="2"/>
        <v>N</v>
      </c>
      <c r="Z36" s="28" t="str">
        <f t="shared" si="3"/>
        <v>N</v>
      </c>
      <c r="AA36" s="27">
        <f t="shared" si="4"/>
        <v>131856.5</v>
      </c>
    </row>
    <row r="37" spans="1:27" x14ac:dyDescent="0.25">
      <c r="A37" s="7" t="s">
        <v>284</v>
      </c>
      <c r="B37" s="8" t="s">
        <v>32</v>
      </c>
      <c r="C37" s="9">
        <v>2774</v>
      </c>
      <c r="D37" s="9">
        <v>2670</v>
      </c>
      <c r="E37" s="9">
        <v>2412</v>
      </c>
      <c r="F37" s="9">
        <v>2410</v>
      </c>
      <c r="G37" s="10">
        <v>5.0455600000000003E-2</v>
      </c>
      <c r="H37" s="9">
        <v>2362</v>
      </c>
      <c r="I37" s="9">
        <v>2459</v>
      </c>
      <c r="J37" s="9">
        <v>2064</v>
      </c>
      <c r="K37" s="9">
        <v>1840</v>
      </c>
      <c r="L37" s="10">
        <v>9.4476473000000005E-2</v>
      </c>
      <c r="M37" s="10">
        <v>0.16552995000000001</v>
      </c>
      <c r="N37" s="10">
        <v>0.15008781600000001</v>
      </c>
      <c r="O37" s="10">
        <v>0.123470391</v>
      </c>
      <c r="P37" s="10">
        <v>-2.9569000000000002E-3</v>
      </c>
      <c r="Q37" s="10">
        <v>0.17799976000000001</v>
      </c>
      <c r="R37" s="10">
        <v>2.86999E-2</v>
      </c>
      <c r="S37" s="11">
        <v>1746</v>
      </c>
      <c r="T37" s="9">
        <v>2831</v>
      </c>
      <c r="U37" s="9">
        <v>469</v>
      </c>
      <c r="V37" s="20">
        <v>417</v>
      </c>
      <c r="W37" s="27">
        <f t="shared" si="0"/>
        <v>417000</v>
      </c>
      <c r="X37" s="27">
        <f t="shared" si="1"/>
        <v>330088.3</v>
      </c>
      <c r="Y37" s="28" t="str">
        <f t="shared" si="2"/>
        <v>N</v>
      </c>
      <c r="Z37" s="28" t="str">
        <f t="shared" si="3"/>
        <v>N</v>
      </c>
      <c r="AA37" s="27">
        <f t="shared" si="4"/>
        <v>86911.700000000012</v>
      </c>
    </row>
    <row r="38" spans="1:27" x14ac:dyDescent="0.25">
      <c r="A38" s="7" t="s">
        <v>284</v>
      </c>
      <c r="B38" s="8" t="s">
        <v>33</v>
      </c>
      <c r="C38" s="9">
        <v>3682</v>
      </c>
      <c r="D38" s="9">
        <v>3453</v>
      </c>
      <c r="E38" s="9">
        <v>3092</v>
      </c>
      <c r="F38" s="9">
        <v>2880</v>
      </c>
      <c r="G38" s="10">
        <v>9.2806630000000001E-2</v>
      </c>
      <c r="H38" s="9">
        <v>3220</v>
      </c>
      <c r="I38" s="9">
        <v>3073</v>
      </c>
      <c r="J38" s="9">
        <v>2942</v>
      </c>
      <c r="K38" s="9">
        <v>2636</v>
      </c>
      <c r="L38" s="10">
        <v>7.3822697000000007E-2</v>
      </c>
      <c r="M38" s="10">
        <v>0.12552299</v>
      </c>
      <c r="N38" s="10">
        <v>0.12677781699999999</v>
      </c>
      <c r="O38" s="10">
        <v>9.9217866000000002E-2</v>
      </c>
      <c r="P38" s="10">
        <v>0</v>
      </c>
      <c r="Q38" s="10">
        <v>0.2553009</v>
      </c>
      <c r="R38" s="10">
        <v>0.20499500600000001</v>
      </c>
      <c r="S38" s="11">
        <v>3161</v>
      </c>
      <c r="T38" s="9">
        <v>3682</v>
      </c>
      <c r="U38" s="9">
        <v>462</v>
      </c>
      <c r="V38" s="20">
        <v>467</v>
      </c>
      <c r="W38" s="27">
        <f t="shared" si="0"/>
        <v>467000</v>
      </c>
      <c r="X38" s="27">
        <f t="shared" si="1"/>
        <v>353962.6</v>
      </c>
      <c r="Y38" s="28" t="str">
        <f t="shared" si="2"/>
        <v>N</v>
      </c>
      <c r="Z38" s="28" t="str">
        <f t="shared" si="3"/>
        <v>N</v>
      </c>
      <c r="AA38" s="27">
        <f t="shared" si="4"/>
        <v>113037.40000000002</v>
      </c>
    </row>
    <row r="39" spans="1:27" x14ac:dyDescent="0.25">
      <c r="A39" s="7" t="s">
        <v>284</v>
      </c>
      <c r="B39" s="8" t="s">
        <v>34</v>
      </c>
      <c r="C39" s="9">
        <v>4284</v>
      </c>
      <c r="D39" s="9">
        <v>4495</v>
      </c>
      <c r="E39" s="9">
        <v>4590</v>
      </c>
      <c r="F39" s="9">
        <v>4390</v>
      </c>
      <c r="G39" s="10">
        <v>-8.0160000000000006E-3</v>
      </c>
      <c r="H39" s="9">
        <v>3327</v>
      </c>
      <c r="I39" s="9">
        <v>3340</v>
      </c>
      <c r="J39" s="9">
        <v>3184</v>
      </c>
      <c r="K39" s="9">
        <v>3125</v>
      </c>
      <c r="L39" s="10">
        <v>2.1538100000000001E-2</v>
      </c>
      <c r="M39" s="10">
        <v>0.22349701199999999</v>
      </c>
      <c r="N39" s="10">
        <v>0.22349701199999999</v>
      </c>
      <c r="O39" s="10">
        <v>0.26320401799999998</v>
      </c>
      <c r="P39" s="10">
        <v>7.33126E-3</v>
      </c>
      <c r="Q39" s="10">
        <v>0.27138882800000003</v>
      </c>
      <c r="R39" s="10">
        <v>0.165158635</v>
      </c>
      <c r="S39" s="11">
        <v>10216</v>
      </c>
      <c r="T39" s="9">
        <v>4284</v>
      </c>
      <c r="U39" s="9">
        <v>958</v>
      </c>
      <c r="V39" s="20">
        <v>958</v>
      </c>
      <c r="W39" s="27">
        <f t="shared" si="0"/>
        <v>958000</v>
      </c>
      <c r="X39" s="27">
        <f t="shared" si="1"/>
        <v>826481.2</v>
      </c>
      <c r="Y39" s="28" t="str">
        <f t="shared" si="2"/>
        <v>N</v>
      </c>
      <c r="Z39" s="28" t="str">
        <f t="shared" si="3"/>
        <v>N</v>
      </c>
      <c r="AA39" s="27">
        <f t="shared" si="4"/>
        <v>131518.80000000005</v>
      </c>
    </row>
    <row r="40" spans="1:27" x14ac:dyDescent="0.25">
      <c r="A40" s="7" t="s">
        <v>284</v>
      </c>
      <c r="B40" s="8" t="s">
        <v>35</v>
      </c>
      <c r="C40" s="9">
        <v>4689</v>
      </c>
      <c r="D40" s="9">
        <v>3840</v>
      </c>
      <c r="E40" s="9">
        <v>3739</v>
      </c>
      <c r="F40" s="9">
        <v>3886</v>
      </c>
      <c r="G40" s="10">
        <v>6.8908637999999994E-2</v>
      </c>
      <c r="H40" s="9">
        <v>3923</v>
      </c>
      <c r="I40" s="9">
        <v>3495</v>
      </c>
      <c r="J40" s="9">
        <v>3009</v>
      </c>
      <c r="K40" s="9">
        <v>3348</v>
      </c>
      <c r="L40" s="10">
        <v>5.7236099999999998E-2</v>
      </c>
      <c r="M40" s="10">
        <v>0.163264571</v>
      </c>
      <c r="N40" s="10">
        <v>0.163264571</v>
      </c>
      <c r="O40" s="10">
        <v>0.15002705</v>
      </c>
      <c r="P40" s="10">
        <v>4.9819399999999998E-4</v>
      </c>
      <c r="Q40" s="10">
        <v>0.54638837100000004</v>
      </c>
      <c r="R40" s="10">
        <v>7.6989960999999996E-2</v>
      </c>
      <c r="S40" s="11">
        <v>4227</v>
      </c>
      <c r="T40" s="9">
        <v>4689</v>
      </c>
      <c r="U40" s="9">
        <v>766</v>
      </c>
      <c r="V40" s="20">
        <v>766</v>
      </c>
      <c r="W40" s="27">
        <f t="shared" si="0"/>
        <v>766000</v>
      </c>
      <c r="X40" s="27">
        <f t="shared" si="1"/>
        <v>622047.69999999995</v>
      </c>
      <c r="Y40" s="28" t="str">
        <f t="shared" si="2"/>
        <v>N</v>
      </c>
      <c r="Z40" s="28" t="str">
        <f t="shared" si="3"/>
        <v>N</v>
      </c>
      <c r="AA40" s="27">
        <f t="shared" si="4"/>
        <v>143952.30000000005</v>
      </c>
    </row>
    <row r="41" spans="1:27" x14ac:dyDescent="0.25">
      <c r="A41" s="7" t="s">
        <v>284</v>
      </c>
      <c r="B41" s="8" t="s">
        <v>36</v>
      </c>
      <c r="C41" s="9">
        <v>3297</v>
      </c>
      <c r="D41" s="9">
        <v>3640</v>
      </c>
      <c r="E41" s="9">
        <v>3787</v>
      </c>
      <c r="F41" s="9">
        <v>3197</v>
      </c>
      <c r="G41" s="10">
        <v>1.04364E-2</v>
      </c>
      <c r="H41" s="9">
        <v>2756</v>
      </c>
      <c r="I41" s="9">
        <v>2963</v>
      </c>
      <c r="J41" s="9">
        <v>2692</v>
      </c>
      <c r="K41" s="9">
        <v>2591</v>
      </c>
      <c r="L41" s="10">
        <v>2.1215000000000001E-2</v>
      </c>
      <c r="M41" s="10">
        <v>0.163979767</v>
      </c>
      <c r="N41" s="10">
        <v>0.16696146000000001</v>
      </c>
      <c r="O41" s="10">
        <v>0.216552892</v>
      </c>
      <c r="P41" s="10">
        <v>5.57414E-3</v>
      </c>
      <c r="Q41" s="10">
        <v>0.49000010900000002</v>
      </c>
      <c r="R41" s="10">
        <v>7.0948052999999997E-2</v>
      </c>
      <c r="S41" s="11">
        <v>3389</v>
      </c>
      <c r="T41" s="9">
        <v>3297</v>
      </c>
      <c r="U41" s="9">
        <v>541</v>
      </c>
      <c r="V41" s="20">
        <v>552</v>
      </c>
      <c r="W41" s="27">
        <f t="shared" si="0"/>
        <v>552000</v>
      </c>
      <c r="X41" s="27">
        <f t="shared" si="1"/>
        <v>450782.1</v>
      </c>
      <c r="Y41" s="28" t="str">
        <f t="shared" si="2"/>
        <v>N</v>
      </c>
      <c r="Z41" s="28" t="str">
        <f t="shared" si="3"/>
        <v>N</v>
      </c>
      <c r="AA41" s="27">
        <f t="shared" si="4"/>
        <v>101217.90000000002</v>
      </c>
    </row>
    <row r="42" spans="1:27" x14ac:dyDescent="0.25">
      <c r="A42" s="7" t="s">
        <v>284</v>
      </c>
      <c r="B42" s="8" t="s">
        <v>37</v>
      </c>
      <c r="C42" s="9">
        <v>4657</v>
      </c>
      <c r="D42" s="9">
        <v>4729</v>
      </c>
      <c r="E42" s="9">
        <v>4633</v>
      </c>
      <c r="F42" s="9">
        <v>4596</v>
      </c>
      <c r="G42" s="10">
        <v>4.47847E-3</v>
      </c>
      <c r="H42" s="9">
        <v>2945</v>
      </c>
      <c r="I42" s="9">
        <v>3110</v>
      </c>
      <c r="J42" s="9">
        <v>2908</v>
      </c>
      <c r="K42" s="9">
        <v>2578</v>
      </c>
      <c r="L42" s="10">
        <v>4.7482200000000002E-2</v>
      </c>
      <c r="M42" s="10">
        <v>0.36764113199999998</v>
      </c>
      <c r="N42" s="10">
        <v>0.36784391999999999</v>
      </c>
      <c r="O42" s="10">
        <v>0.36078180599999998</v>
      </c>
      <c r="P42" s="10">
        <v>7.0147300000000003E-3</v>
      </c>
      <c r="Q42" s="10">
        <v>0.27518380199999998</v>
      </c>
      <c r="R42" s="10">
        <v>4.4338000000000002E-2</v>
      </c>
      <c r="S42" s="11">
        <v>6809</v>
      </c>
      <c r="T42" s="9">
        <v>4657</v>
      </c>
      <c r="U42" s="9">
        <v>1712</v>
      </c>
      <c r="V42" s="20">
        <v>1714</v>
      </c>
      <c r="W42" s="27">
        <f t="shared" si="0"/>
        <v>1714000</v>
      </c>
      <c r="X42" s="27">
        <f t="shared" si="1"/>
        <v>1571030.1</v>
      </c>
      <c r="Y42" s="28" t="str">
        <f t="shared" si="2"/>
        <v>N</v>
      </c>
      <c r="Z42" s="28" t="str">
        <f t="shared" si="3"/>
        <v>N</v>
      </c>
      <c r="AA42" s="27">
        <f t="shared" si="4"/>
        <v>142969.89999999991</v>
      </c>
    </row>
    <row r="43" spans="1:27" x14ac:dyDescent="0.25">
      <c r="A43" s="7" t="s">
        <v>284</v>
      </c>
      <c r="B43" s="8" t="s">
        <v>38</v>
      </c>
      <c r="C43" s="9">
        <v>355</v>
      </c>
      <c r="D43" s="9">
        <v>320</v>
      </c>
      <c r="E43" s="9">
        <v>519</v>
      </c>
      <c r="F43" s="9">
        <v>640</v>
      </c>
      <c r="G43" s="10">
        <v>-0.148616516</v>
      </c>
      <c r="H43" s="9">
        <v>313</v>
      </c>
      <c r="I43" s="9">
        <v>361</v>
      </c>
      <c r="J43" s="9">
        <v>529</v>
      </c>
      <c r="K43" s="9">
        <v>640</v>
      </c>
      <c r="L43" s="10">
        <v>-0.17021902899999999</v>
      </c>
      <c r="M43" s="10">
        <v>0.116950735</v>
      </c>
      <c r="N43" s="10">
        <v>0.116950735</v>
      </c>
      <c r="O43" s="10">
        <v>-8.4019999999999997E-3</v>
      </c>
      <c r="P43" s="10">
        <v>0</v>
      </c>
      <c r="Q43" s="10">
        <v>0.21315719599999999</v>
      </c>
      <c r="R43" s="10">
        <v>0</v>
      </c>
      <c r="S43" s="11">
        <v>310</v>
      </c>
      <c r="T43" s="9">
        <v>355</v>
      </c>
      <c r="U43" s="9">
        <v>41</v>
      </c>
      <c r="V43" s="20">
        <v>41</v>
      </c>
      <c r="W43" s="27">
        <f t="shared" si="0"/>
        <v>41000</v>
      </c>
      <c r="X43" s="27">
        <f t="shared" si="1"/>
        <v>30101.5</v>
      </c>
      <c r="Y43" s="28" t="str">
        <f t="shared" si="2"/>
        <v>N</v>
      </c>
      <c r="Z43" s="28" t="str">
        <f t="shared" si="3"/>
        <v>N</v>
      </c>
      <c r="AA43" s="27">
        <f t="shared" si="4"/>
        <v>10898.5</v>
      </c>
    </row>
    <row r="44" spans="1:27" x14ac:dyDescent="0.25">
      <c r="A44" s="7" t="s">
        <v>284</v>
      </c>
      <c r="B44" s="8" t="s">
        <v>39</v>
      </c>
      <c r="C44" s="9">
        <v>6282</v>
      </c>
      <c r="D44" s="9">
        <v>5931</v>
      </c>
      <c r="E44" s="9">
        <v>5135</v>
      </c>
      <c r="F44" s="9">
        <v>5110</v>
      </c>
      <c r="G44" s="10">
        <v>7.6447024000000002E-2</v>
      </c>
      <c r="H44" s="9">
        <v>5571</v>
      </c>
      <c r="I44" s="9">
        <v>5336</v>
      </c>
      <c r="J44" s="9">
        <v>4893</v>
      </c>
      <c r="K44" s="9">
        <v>4620</v>
      </c>
      <c r="L44" s="10">
        <v>6.8609027000000003E-2</v>
      </c>
      <c r="M44" s="10">
        <v>0.113523022</v>
      </c>
      <c r="N44" s="10">
        <v>0.114892598</v>
      </c>
      <c r="O44" s="10">
        <v>9.1588137999999999E-2</v>
      </c>
      <c r="P44" s="10">
        <v>-3.6846999999999997E-4</v>
      </c>
      <c r="Q44" s="10">
        <v>0.36479505400000001</v>
      </c>
      <c r="R44" s="10">
        <v>8.1025706000000003E-2</v>
      </c>
      <c r="S44" s="11">
        <v>7078</v>
      </c>
      <c r="T44" s="9">
        <v>6285</v>
      </c>
      <c r="U44" s="9">
        <v>713</v>
      </c>
      <c r="V44" s="20">
        <v>723</v>
      </c>
      <c r="W44" s="27">
        <f t="shared" si="0"/>
        <v>723000</v>
      </c>
      <c r="X44" s="27">
        <f t="shared" si="1"/>
        <v>530050.5</v>
      </c>
      <c r="Y44" s="28" t="str">
        <f t="shared" si="2"/>
        <v>N</v>
      </c>
      <c r="Z44" s="28" t="str">
        <f t="shared" si="3"/>
        <v>N</v>
      </c>
      <c r="AA44" s="27">
        <f t="shared" si="4"/>
        <v>192949.5</v>
      </c>
    </row>
    <row r="45" spans="1:27" x14ac:dyDescent="0.25">
      <c r="A45" s="7" t="s">
        <v>284</v>
      </c>
      <c r="B45" s="8" t="s">
        <v>40</v>
      </c>
      <c r="C45" s="9">
        <v>2422</v>
      </c>
      <c r="D45" s="9">
        <v>2546</v>
      </c>
      <c r="E45" s="9">
        <v>2018</v>
      </c>
      <c r="F45" s="9">
        <v>1326</v>
      </c>
      <c r="G45" s="10">
        <v>0.27565651499999999</v>
      </c>
      <c r="H45" s="9">
        <v>2093</v>
      </c>
      <c r="I45" s="9">
        <v>2112</v>
      </c>
      <c r="J45" s="9">
        <v>1749</v>
      </c>
      <c r="K45" s="9">
        <v>994</v>
      </c>
      <c r="L45" s="10">
        <v>0.36843199199999999</v>
      </c>
      <c r="M45" s="10">
        <v>0.13563587099999999</v>
      </c>
      <c r="N45" s="10">
        <v>0.13563587099999999</v>
      </c>
      <c r="O45" s="10">
        <v>0.14763905999999999</v>
      </c>
      <c r="P45" s="10">
        <v>9.4848999999999992E-3</v>
      </c>
      <c r="Q45" s="10">
        <v>0.35877530699999999</v>
      </c>
      <c r="R45" s="10">
        <v>4.2701200000000002E-2</v>
      </c>
      <c r="S45" s="11">
        <v>3329</v>
      </c>
      <c r="T45" s="9">
        <v>2422</v>
      </c>
      <c r="U45" s="9">
        <v>328</v>
      </c>
      <c r="V45" s="20">
        <v>328</v>
      </c>
      <c r="W45" s="27">
        <f t="shared" si="0"/>
        <v>328000</v>
      </c>
      <c r="X45" s="27">
        <f t="shared" si="1"/>
        <v>253644.59999999998</v>
      </c>
      <c r="Y45" s="28" t="str">
        <f t="shared" si="2"/>
        <v>N</v>
      </c>
      <c r="Z45" s="28" t="str">
        <f t="shared" si="3"/>
        <v>N</v>
      </c>
      <c r="AA45" s="27">
        <f t="shared" si="4"/>
        <v>74355.400000000023</v>
      </c>
    </row>
    <row r="46" spans="1:27" x14ac:dyDescent="0.25">
      <c r="A46" s="7" t="s">
        <v>284</v>
      </c>
      <c r="B46" s="8" t="s">
        <v>41</v>
      </c>
      <c r="C46" s="9">
        <v>17119</v>
      </c>
      <c r="D46" s="9">
        <v>20158</v>
      </c>
      <c r="E46" s="9">
        <v>18513</v>
      </c>
      <c r="F46" s="9">
        <v>21061</v>
      </c>
      <c r="G46" s="10">
        <v>-6.2385000000000003E-2</v>
      </c>
      <c r="H46" s="9">
        <v>20146</v>
      </c>
      <c r="I46" s="9">
        <v>20969</v>
      </c>
      <c r="J46" s="9">
        <v>20792</v>
      </c>
      <c r="K46" s="9">
        <v>22262</v>
      </c>
      <c r="L46" s="10">
        <v>-3.1684999999999998E-2</v>
      </c>
      <c r="M46" s="10">
        <v>-3.2391000000000003E-2</v>
      </c>
      <c r="N46" s="10">
        <v>-3.2391000000000003E-2</v>
      </c>
      <c r="O46" s="10">
        <v>1.38523E-2</v>
      </c>
      <c r="P46" s="10">
        <v>2.2870700000000001E-2</v>
      </c>
      <c r="Q46" s="10">
        <v>0.165810033</v>
      </c>
      <c r="R46" s="10">
        <v>4.2350499999999999E-2</v>
      </c>
      <c r="S46" s="11">
        <v>4331</v>
      </c>
      <c r="T46" s="9">
        <v>19514</v>
      </c>
      <c r="U46" s="9">
        <v>-632</v>
      </c>
      <c r="V46" s="20">
        <v>-632</v>
      </c>
      <c r="W46" s="27">
        <f t="shared" si="0"/>
        <v>-632000</v>
      </c>
      <c r="X46" s="27">
        <f t="shared" si="1"/>
        <v>-1231079.8</v>
      </c>
      <c r="Y46" s="28" t="str">
        <f t="shared" si="2"/>
        <v>Y</v>
      </c>
      <c r="Z46" s="28" t="str">
        <f t="shared" si="3"/>
        <v>N</v>
      </c>
      <c r="AA46" s="27">
        <f t="shared" si="4"/>
        <v>599079.80000000005</v>
      </c>
    </row>
    <row r="47" spans="1:27" x14ac:dyDescent="0.25">
      <c r="A47" s="7" t="s">
        <v>284</v>
      </c>
      <c r="B47" s="8" t="s">
        <v>42</v>
      </c>
      <c r="C47" s="9">
        <v>5737</v>
      </c>
      <c r="D47" s="9">
        <v>6602</v>
      </c>
      <c r="E47" s="9">
        <v>6618</v>
      </c>
      <c r="F47" s="9">
        <v>6988</v>
      </c>
      <c r="G47" s="10">
        <v>-5.9657000000000002E-2</v>
      </c>
      <c r="H47" s="9">
        <v>6321</v>
      </c>
      <c r="I47" s="9">
        <v>6764</v>
      </c>
      <c r="J47" s="9">
        <v>6661</v>
      </c>
      <c r="K47" s="9">
        <v>6718</v>
      </c>
      <c r="L47" s="10">
        <v>-1.9716999999999998E-2</v>
      </c>
      <c r="M47" s="10">
        <v>-0.101640595</v>
      </c>
      <c r="N47" s="10">
        <v>-0.101640595</v>
      </c>
      <c r="O47" s="10">
        <v>-4.1293000000000003E-2</v>
      </c>
      <c r="P47" s="10">
        <v>1.4247599999999999E-2</v>
      </c>
      <c r="Q47" s="10">
        <v>0.32947187</v>
      </c>
      <c r="R47" s="10">
        <v>4.3738199999999998E-2</v>
      </c>
      <c r="S47" s="11">
        <v>5427</v>
      </c>
      <c r="T47" s="9">
        <v>5737</v>
      </c>
      <c r="U47" s="9">
        <v>-583</v>
      </c>
      <c r="V47" s="20">
        <v>-583</v>
      </c>
      <c r="W47" s="27">
        <f t="shared" si="0"/>
        <v>-583000</v>
      </c>
      <c r="X47" s="27">
        <f t="shared" si="1"/>
        <v>-759125.9</v>
      </c>
      <c r="Y47" s="28" t="str">
        <f t="shared" si="2"/>
        <v>Y</v>
      </c>
      <c r="Z47" s="28" t="str">
        <f t="shared" si="3"/>
        <v>N</v>
      </c>
      <c r="AA47" s="27">
        <f t="shared" si="4"/>
        <v>176125.90000000002</v>
      </c>
    </row>
    <row r="48" spans="1:27" x14ac:dyDescent="0.25">
      <c r="A48" s="7" t="s">
        <v>284</v>
      </c>
      <c r="B48" s="8" t="s">
        <v>43</v>
      </c>
      <c r="C48" s="9">
        <v>8986</v>
      </c>
      <c r="D48" s="9">
        <v>9134</v>
      </c>
      <c r="E48" s="9">
        <v>9683</v>
      </c>
      <c r="F48" s="9">
        <v>7938</v>
      </c>
      <c r="G48" s="10">
        <v>4.4021699999999997E-2</v>
      </c>
      <c r="H48" s="9">
        <v>7910</v>
      </c>
      <c r="I48" s="9">
        <v>8074</v>
      </c>
      <c r="J48" s="9">
        <v>8224</v>
      </c>
      <c r="K48" s="9">
        <v>6997</v>
      </c>
      <c r="L48" s="10">
        <v>4.3485299999999998E-2</v>
      </c>
      <c r="M48" s="10">
        <v>0.119759901</v>
      </c>
      <c r="N48" s="10">
        <v>0.119759901</v>
      </c>
      <c r="O48" s="10">
        <v>0.12927933699999999</v>
      </c>
      <c r="P48" s="10">
        <v>9.4848999999999992E-3</v>
      </c>
      <c r="Q48" s="10">
        <v>0.189736872</v>
      </c>
      <c r="R48" s="10">
        <v>2.0131099999999999E-2</v>
      </c>
      <c r="S48" s="11">
        <v>3380</v>
      </c>
      <c r="T48" s="9">
        <v>8986</v>
      </c>
      <c r="U48" s="9">
        <v>1076</v>
      </c>
      <c r="V48" s="20">
        <v>1076</v>
      </c>
      <c r="W48" s="27">
        <f t="shared" si="0"/>
        <v>1076000</v>
      </c>
      <c r="X48" s="27">
        <f t="shared" si="1"/>
        <v>800129.8</v>
      </c>
      <c r="Y48" s="28" t="str">
        <f t="shared" si="2"/>
        <v>N</v>
      </c>
      <c r="Z48" s="28" t="str">
        <f t="shared" si="3"/>
        <v>N</v>
      </c>
      <c r="AA48" s="27">
        <f t="shared" si="4"/>
        <v>275870.19999999995</v>
      </c>
    </row>
    <row r="49" spans="1:27" x14ac:dyDescent="0.25">
      <c r="A49" s="7" t="s">
        <v>284</v>
      </c>
      <c r="B49" s="8" t="s">
        <v>44</v>
      </c>
      <c r="C49" s="9">
        <v>8203</v>
      </c>
      <c r="D49" s="9">
        <v>10415</v>
      </c>
      <c r="E49" s="9">
        <v>16408</v>
      </c>
      <c r="F49" s="9">
        <v>18048</v>
      </c>
      <c r="G49" s="10">
        <v>-0.18182572399999999</v>
      </c>
      <c r="H49" s="9">
        <v>8779</v>
      </c>
      <c r="I49" s="9">
        <v>10147</v>
      </c>
      <c r="J49" s="9">
        <v>14002</v>
      </c>
      <c r="K49" s="9">
        <v>14401</v>
      </c>
      <c r="L49" s="10">
        <v>-0.13012296300000001</v>
      </c>
      <c r="M49" s="10">
        <v>-7.0229755000000005E-2</v>
      </c>
      <c r="N49" s="10">
        <v>-7.0229755000000005E-2</v>
      </c>
      <c r="O49" s="10">
        <v>5.9894700000000002E-2</v>
      </c>
      <c r="P49" s="10">
        <v>1.04219E-2</v>
      </c>
      <c r="Q49" s="10">
        <v>0.29480790800000001</v>
      </c>
      <c r="R49" s="10">
        <v>2.8854299999999999E-2</v>
      </c>
      <c r="S49" s="11">
        <v>4178</v>
      </c>
      <c r="T49" s="9">
        <v>8203</v>
      </c>
      <c r="U49" s="9">
        <v>-576</v>
      </c>
      <c r="V49" s="20">
        <v>-576</v>
      </c>
      <c r="W49" s="27">
        <f t="shared" si="0"/>
        <v>-576000</v>
      </c>
      <c r="X49" s="27">
        <f t="shared" si="1"/>
        <v>-827832.1</v>
      </c>
      <c r="Y49" s="28" t="str">
        <f t="shared" si="2"/>
        <v>Y</v>
      </c>
      <c r="Z49" s="28" t="str">
        <f t="shared" si="3"/>
        <v>N</v>
      </c>
      <c r="AA49" s="27">
        <f t="shared" si="4"/>
        <v>251832.09999999998</v>
      </c>
    </row>
    <row r="50" spans="1:27" x14ac:dyDescent="0.25">
      <c r="A50" s="7" t="s">
        <v>284</v>
      </c>
      <c r="B50" s="8" t="s">
        <v>45</v>
      </c>
      <c r="C50" s="9">
        <v>4297</v>
      </c>
      <c r="D50" s="9">
        <v>4052</v>
      </c>
      <c r="E50" s="9" t="s">
        <v>312</v>
      </c>
      <c r="F50" s="9" t="s">
        <v>312</v>
      </c>
      <c r="G50" s="9" t="s">
        <v>312</v>
      </c>
      <c r="H50" s="9">
        <v>5666</v>
      </c>
      <c r="I50" s="9">
        <v>4988</v>
      </c>
      <c r="J50" s="9" t="s">
        <v>312</v>
      </c>
      <c r="K50" s="9" t="s">
        <v>312</v>
      </c>
      <c r="L50" s="9" t="s">
        <v>312</v>
      </c>
      <c r="M50" s="10">
        <v>-0.31864588199999999</v>
      </c>
      <c r="N50" s="10">
        <v>-0.31864588199999999</v>
      </c>
      <c r="O50" s="9" t="s">
        <v>312</v>
      </c>
      <c r="P50" s="10">
        <v>0</v>
      </c>
      <c r="Q50" s="10">
        <v>0.62473836400000005</v>
      </c>
      <c r="R50" s="10">
        <v>1.56817E-2</v>
      </c>
      <c r="S50" s="11">
        <v>2115</v>
      </c>
      <c r="T50" s="9">
        <v>4297</v>
      </c>
      <c r="U50" s="9">
        <v>-1369</v>
      </c>
      <c r="V50" s="20">
        <v>-1369</v>
      </c>
      <c r="W50" s="27">
        <f t="shared" si="0"/>
        <v>-1369000</v>
      </c>
      <c r="X50" s="27">
        <f t="shared" si="1"/>
        <v>-1500917.9</v>
      </c>
      <c r="Y50" s="28" t="str">
        <f t="shared" si="2"/>
        <v>Y</v>
      </c>
      <c r="Z50" s="28" t="str">
        <f t="shared" si="3"/>
        <v>N</v>
      </c>
      <c r="AA50" s="27">
        <f t="shared" si="4"/>
        <v>131917.89999999991</v>
      </c>
    </row>
    <row r="51" spans="1:27" x14ac:dyDescent="0.25">
      <c r="A51" s="7" t="s">
        <v>284</v>
      </c>
      <c r="B51" s="8" t="s">
        <v>46</v>
      </c>
      <c r="C51" s="9">
        <v>6537</v>
      </c>
      <c r="D51" s="9">
        <v>6044</v>
      </c>
      <c r="E51" s="9">
        <v>5825</v>
      </c>
      <c r="F51" s="9">
        <v>5738</v>
      </c>
      <c r="G51" s="10">
        <v>4.64327E-2</v>
      </c>
      <c r="H51" s="9">
        <v>5174</v>
      </c>
      <c r="I51" s="9">
        <v>4813</v>
      </c>
      <c r="J51" s="9">
        <v>4478</v>
      </c>
      <c r="K51" s="9">
        <v>4432</v>
      </c>
      <c r="L51" s="10">
        <v>5.5745500000000003E-2</v>
      </c>
      <c r="M51" s="10">
        <v>0.20870569999999999</v>
      </c>
      <c r="N51" s="10">
        <v>0.20870569999999999</v>
      </c>
      <c r="O51" s="10">
        <v>0.21428114700000001</v>
      </c>
      <c r="P51" s="10">
        <v>1.4256200000000001E-3</v>
      </c>
      <c r="Q51" s="10">
        <v>0.32757891099999997</v>
      </c>
      <c r="R51" s="10">
        <v>3.7242600000000001E-2</v>
      </c>
      <c r="S51" s="11">
        <v>7904</v>
      </c>
      <c r="T51" s="9">
        <v>6538</v>
      </c>
      <c r="U51" s="9">
        <v>1365</v>
      </c>
      <c r="V51" s="20">
        <v>1365</v>
      </c>
      <c r="W51" s="27">
        <f t="shared" si="0"/>
        <v>1365000</v>
      </c>
      <c r="X51" s="27">
        <f t="shared" si="1"/>
        <v>1164283.3999999999</v>
      </c>
      <c r="Y51" s="28" t="str">
        <f t="shared" si="2"/>
        <v>N</v>
      </c>
      <c r="Z51" s="28" t="str">
        <f t="shared" si="3"/>
        <v>N</v>
      </c>
      <c r="AA51" s="27">
        <f t="shared" si="4"/>
        <v>200716.60000000009</v>
      </c>
    </row>
    <row r="52" spans="1:27" x14ac:dyDescent="0.25">
      <c r="A52" s="7" t="s">
        <v>284</v>
      </c>
      <c r="B52" s="8" t="s">
        <v>47</v>
      </c>
      <c r="C52" s="9">
        <v>11090</v>
      </c>
      <c r="D52" s="9">
        <v>10670</v>
      </c>
      <c r="E52" s="9">
        <v>9945</v>
      </c>
      <c r="F52" s="9">
        <v>9491</v>
      </c>
      <c r="G52" s="10">
        <v>5.6132300000000003E-2</v>
      </c>
      <c r="H52" s="9">
        <v>7732</v>
      </c>
      <c r="I52" s="9">
        <v>7824</v>
      </c>
      <c r="J52" s="9">
        <v>7168</v>
      </c>
      <c r="K52" s="9">
        <v>6822</v>
      </c>
      <c r="L52" s="10">
        <v>4.4447199999999999E-2</v>
      </c>
      <c r="M52" s="10">
        <v>0.30389381700000001</v>
      </c>
      <c r="N52" s="10">
        <v>0.30389381700000001</v>
      </c>
      <c r="O52" s="10">
        <v>0.28452728599999999</v>
      </c>
      <c r="P52" s="10">
        <v>0</v>
      </c>
      <c r="Q52" s="10">
        <v>0.170560399</v>
      </c>
      <c r="R52" s="10">
        <v>1.43406E-2</v>
      </c>
      <c r="S52" s="11">
        <v>6550</v>
      </c>
      <c r="T52" s="9">
        <v>11108</v>
      </c>
      <c r="U52" s="9">
        <v>3376</v>
      </c>
      <c r="V52" s="20">
        <v>3376</v>
      </c>
      <c r="W52" s="27">
        <f t="shared" si="0"/>
        <v>3376000</v>
      </c>
      <c r="X52" s="27">
        <f t="shared" si="1"/>
        <v>3034984.4</v>
      </c>
      <c r="Y52" s="28" t="str">
        <f t="shared" si="2"/>
        <v>N</v>
      </c>
      <c r="Z52" s="28" t="str">
        <f t="shared" si="3"/>
        <v>N</v>
      </c>
      <c r="AA52" s="27">
        <f t="shared" si="4"/>
        <v>341015.60000000009</v>
      </c>
    </row>
    <row r="53" spans="1:27" x14ac:dyDescent="0.25">
      <c r="A53" s="7" t="s">
        <v>284</v>
      </c>
      <c r="B53" s="8" t="s">
        <v>48</v>
      </c>
      <c r="C53" s="9">
        <v>12289</v>
      </c>
      <c r="D53" s="9">
        <v>10804</v>
      </c>
      <c r="E53" s="9">
        <v>6090</v>
      </c>
      <c r="F53" s="9" t="s">
        <v>312</v>
      </c>
      <c r="G53" s="9" t="s">
        <v>312</v>
      </c>
      <c r="H53" s="9">
        <v>8330</v>
      </c>
      <c r="I53" s="9">
        <v>7745</v>
      </c>
      <c r="J53" s="9">
        <v>6639</v>
      </c>
      <c r="K53" s="9" t="s">
        <v>312</v>
      </c>
      <c r="L53" s="9" t="s">
        <v>312</v>
      </c>
      <c r="M53" s="10">
        <v>0.32258837899999998</v>
      </c>
      <c r="N53" s="10">
        <v>0.32258837899999998</v>
      </c>
      <c r="O53" s="10">
        <v>0.222307379</v>
      </c>
      <c r="P53" s="10">
        <v>8.4539999999999995E-4</v>
      </c>
      <c r="Q53" s="10">
        <v>0.28008892499999999</v>
      </c>
      <c r="R53" s="10">
        <v>2.39668E-2</v>
      </c>
      <c r="S53" s="11">
        <v>8874</v>
      </c>
      <c r="T53" s="9">
        <v>12296</v>
      </c>
      <c r="U53" s="9">
        <v>3967</v>
      </c>
      <c r="V53" s="20">
        <v>3967</v>
      </c>
      <c r="W53" s="27">
        <f t="shared" si="0"/>
        <v>3967000</v>
      </c>
      <c r="X53" s="27">
        <f t="shared" si="1"/>
        <v>3589512.8</v>
      </c>
      <c r="Y53" s="28" t="str">
        <f t="shared" si="2"/>
        <v>N</v>
      </c>
      <c r="Z53" s="28" t="str">
        <f t="shared" si="3"/>
        <v>N</v>
      </c>
      <c r="AA53" s="27">
        <f t="shared" si="4"/>
        <v>377487.20000000019</v>
      </c>
    </row>
    <row r="54" spans="1:27" x14ac:dyDescent="0.25">
      <c r="A54" s="7" t="s">
        <v>284</v>
      </c>
      <c r="B54" s="8" t="s">
        <v>49</v>
      </c>
      <c r="C54" s="9">
        <v>2136</v>
      </c>
      <c r="D54" s="9">
        <v>2172</v>
      </c>
      <c r="E54" s="9">
        <v>2176</v>
      </c>
      <c r="F54" s="9">
        <v>2568</v>
      </c>
      <c r="G54" s="10">
        <v>-5.6006E-2</v>
      </c>
      <c r="H54" s="9">
        <v>2136</v>
      </c>
      <c r="I54" s="9">
        <v>2170</v>
      </c>
      <c r="J54" s="9">
        <v>2176</v>
      </c>
      <c r="K54" s="9">
        <v>2568</v>
      </c>
      <c r="L54" s="10">
        <v>-5.5995000000000003E-2</v>
      </c>
      <c r="M54" s="10">
        <v>2.1064999999999999E-5</v>
      </c>
      <c r="N54" s="10">
        <v>2.1064999999999999E-5</v>
      </c>
      <c r="O54" s="10">
        <v>2.8255100000000003E-4</v>
      </c>
      <c r="P54" s="10" t="s">
        <v>313</v>
      </c>
      <c r="Q54" s="10">
        <v>0.50000023400000004</v>
      </c>
      <c r="R54" s="10">
        <v>0</v>
      </c>
      <c r="S54" s="11">
        <v>5281</v>
      </c>
      <c r="T54" s="9">
        <v>2136</v>
      </c>
      <c r="U54" s="9">
        <v>0</v>
      </c>
      <c r="V54" s="20">
        <v>0</v>
      </c>
      <c r="W54" s="27">
        <f t="shared" si="0"/>
        <v>0</v>
      </c>
      <c r="X54" s="27">
        <f t="shared" si="1"/>
        <v>-65575.199999999997</v>
      </c>
      <c r="Y54" s="28" t="str">
        <f t="shared" si="2"/>
        <v>Y</v>
      </c>
      <c r="Z54" s="28" t="str">
        <f t="shared" si="3"/>
        <v>N</v>
      </c>
      <c r="AA54" s="27">
        <f t="shared" si="4"/>
        <v>65575.199999999997</v>
      </c>
    </row>
    <row r="55" spans="1:27" x14ac:dyDescent="0.25">
      <c r="A55" s="7" t="s">
        <v>284</v>
      </c>
      <c r="B55" s="8" t="s">
        <v>50</v>
      </c>
      <c r="C55" s="9">
        <v>2231</v>
      </c>
      <c r="D55" s="9">
        <v>2202</v>
      </c>
      <c r="E55" s="9">
        <v>2224</v>
      </c>
      <c r="F55" s="9">
        <v>2337</v>
      </c>
      <c r="G55" s="10">
        <v>-1.5099E-2</v>
      </c>
      <c r="H55" s="9">
        <v>2230</v>
      </c>
      <c r="I55" s="9">
        <v>2200</v>
      </c>
      <c r="J55" s="9">
        <v>2224</v>
      </c>
      <c r="K55" s="9">
        <v>2337</v>
      </c>
      <c r="L55" s="10">
        <v>-1.5271E-2</v>
      </c>
      <c r="M55" s="10">
        <v>5.5624799999999996E-4</v>
      </c>
      <c r="N55" s="10">
        <v>5.5624799999999996E-4</v>
      </c>
      <c r="O55" s="10">
        <v>5.2214199999999996E-4</v>
      </c>
      <c r="P55" s="10" t="s">
        <v>313</v>
      </c>
      <c r="Q55" s="10">
        <v>0.5</v>
      </c>
      <c r="R55" s="10">
        <v>0</v>
      </c>
      <c r="S55" s="11">
        <v>5124</v>
      </c>
      <c r="T55" s="9">
        <v>2231</v>
      </c>
      <c r="U55" s="9">
        <v>1</v>
      </c>
      <c r="V55" s="20">
        <v>1</v>
      </c>
      <c r="W55" s="27">
        <f t="shared" si="0"/>
        <v>1000</v>
      </c>
      <c r="X55" s="27">
        <f t="shared" si="1"/>
        <v>-67491.7</v>
      </c>
      <c r="Y55" s="28" t="str">
        <f t="shared" si="2"/>
        <v>Y</v>
      </c>
      <c r="Z55" s="28" t="str">
        <f t="shared" si="3"/>
        <v>Y</v>
      </c>
      <c r="AA55" s="27">
        <f t="shared" si="4"/>
        <v>68491.7</v>
      </c>
    </row>
    <row r="56" spans="1:27" x14ac:dyDescent="0.25">
      <c r="A56" s="18" t="s">
        <v>285</v>
      </c>
      <c r="B56" s="14" t="s">
        <v>316</v>
      </c>
      <c r="C56" s="15">
        <v>4728</v>
      </c>
      <c r="D56" s="15">
        <v>4413</v>
      </c>
      <c r="E56" s="15">
        <v>4802</v>
      </c>
      <c r="F56" s="15">
        <v>4595</v>
      </c>
      <c r="G56" s="16">
        <v>9.5999999999999992E-3</v>
      </c>
      <c r="H56" s="15">
        <v>3845</v>
      </c>
      <c r="I56" s="15">
        <v>3480</v>
      </c>
      <c r="J56" s="15">
        <v>3717</v>
      </c>
      <c r="K56" s="15">
        <v>3712</v>
      </c>
      <c r="L56" s="16">
        <v>1.1900000000000001E-2</v>
      </c>
      <c r="M56" s="16">
        <v>0.18809999999999999</v>
      </c>
      <c r="N56" s="16">
        <v>0.1875</v>
      </c>
      <c r="O56" s="16">
        <v>0.2087</v>
      </c>
      <c r="P56" s="16">
        <v>1.35E-2</v>
      </c>
      <c r="Q56" s="16">
        <v>0.33839999999999998</v>
      </c>
      <c r="R56" s="16">
        <v>7.0499999999999993E-2</v>
      </c>
      <c r="S56" s="17">
        <v>4517</v>
      </c>
      <c r="T56" s="15">
        <v>4735</v>
      </c>
      <c r="U56" s="15">
        <v>891</v>
      </c>
      <c r="V56" s="19">
        <v>887</v>
      </c>
      <c r="W56" s="25">
        <f t="shared" si="0"/>
        <v>887000</v>
      </c>
      <c r="X56" s="25">
        <f t="shared" si="1"/>
        <v>741635.5</v>
      </c>
      <c r="Y56" s="26" t="str">
        <f t="shared" si="2"/>
        <v>N</v>
      </c>
      <c r="Z56" s="26" t="str">
        <f t="shared" si="3"/>
        <v>N</v>
      </c>
      <c r="AA56" s="25">
        <f t="shared" si="4"/>
        <v>145364.5</v>
      </c>
    </row>
    <row r="57" spans="1:27" x14ac:dyDescent="0.25">
      <c r="A57" s="7" t="s">
        <v>285</v>
      </c>
      <c r="B57" s="8" t="s">
        <v>51</v>
      </c>
      <c r="C57" s="9">
        <v>1747</v>
      </c>
      <c r="D57" s="9">
        <v>1990</v>
      </c>
      <c r="E57" s="9">
        <v>1705</v>
      </c>
      <c r="F57" s="9">
        <v>1667</v>
      </c>
      <c r="G57" s="10">
        <v>1.5897600000000001E-2</v>
      </c>
      <c r="H57" s="9">
        <v>1274</v>
      </c>
      <c r="I57" s="9">
        <v>856</v>
      </c>
      <c r="J57" s="9">
        <v>854</v>
      </c>
      <c r="K57" s="9">
        <v>702</v>
      </c>
      <c r="L57" s="10">
        <v>0.27105194599999999</v>
      </c>
      <c r="M57" s="10">
        <v>0.27092873899999997</v>
      </c>
      <c r="N57" s="10">
        <v>0.27918115500000001</v>
      </c>
      <c r="O57" s="10">
        <v>0.45368499699999998</v>
      </c>
      <c r="P57" s="10">
        <v>5.8734E-3</v>
      </c>
      <c r="Q57" s="10">
        <v>0.51811739700000004</v>
      </c>
      <c r="R57" s="10">
        <v>2.1562600000000001E-2</v>
      </c>
      <c r="S57" s="11">
        <v>2501</v>
      </c>
      <c r="T57" s="9">
        <v>1747</v>
      </c>
      <c r="U57" s="9">
        <v>473</v>
      </c>
      <c r="V57" s="20">
        <v>493</v>
      </c>
      <c r="W57" s="27">
        <f t="shared" si="0"/>
        <v>493000</v>
      </c>
      <c r="X57" s="27">
        <f t="shared" si="1"/>
        <v>439367.1</v>
      </c>
      <c r="Y57" s="28" t="str">
        <f t="shared" si="2"/>
        <v>N</v>
      </c>
      <c r="Z57" s="28" t="str">
        <f t="shared" si="3"/>
        <v>N</v>
      </c>
      <c r="AA57" s="27">
        <f t="shared" si="4"/>
        <v>53632.900000000023</v>
      </c>
    </row>
    <row r="58" spans="1:27" x14ac:dyDescent="0.25">
      <c r="A58" s="7" t="s">
        <v>285</v>
      </c>
      <c r="B58" s="8" t="s">
        <v>52</v>
      </c>
      <c r="C58" s="9">
        <v>274</v>
      </c>
      <c r="D58" s="9">
        <v>260</v>
      </c>
      <c r="E58" s="9">
        <v>316</v>
      </c>
      <c r="F58" s="9">
        <v>304</v>
      </c>
      <c r="G58" s="10">
        <v>-3.2543999999999997E-2</v>
      </c>
      <c r="H58" s="9">
        <v>2550</v>
      </c>
      <c r="I58" s="9">
        <v>3140</v>
      </c>
      <c r="J58" s="9">
        <v>2948</v>
      </c>
      <c r="K58" s="9">
        <v>3162</v>
      </c>
      <c r="L58" s="10">
        <v>-6.4498538999999994E-2</v>
      </c>
      <c r="M58" s="10">
        <v>-7.2395279629999996</v>
      </c>
      <c r="N58" s="10">
        <v>-7.2395279629999996</v>
      </c>
      <c r="O58" s="10">
        <v>-8.0338393319999994</v>
      </c>
      <c r="P58" s="10">
        <v>0.24551467099999999</v>
      </c>
      <c r="Q58" s="10">
        <v>0</v>
      </c>
      <c r="R58" s="10">
        <v>0.233119891</v>
      </c>
      <c r="S58" s="11">
        <v>307</v>
      </c>
      <c r="T58" s="9">
        <v>309</v>
      </c>
      <c r="U58" s="9">
        <v>-2240</v>
      </c>
      <c r="V58" s="20">
        <v>-2240</v>
      </c>
      <c r="W58" s="27">
        <f t="shared" si="0"/>
        <v>-2240000</v>
      </c>
      <c r="X58" s="27">
        <f t="shared" si="1"/>
        <v>-2249486.2999999998</v>
      </c>
      <c r="Y58" s="28" t="str">
        <f t="shared" si="2"/>
        <v>Y</v>
      </c>
      <c r="Z58" s="28" t="str">
        <f t="shared" si="3"/>
        <v>N</v>
      </c>
      <c r="AA58" s="27">
        <f t="shared" si="4"/>
        <v>9486.2999999998137</v>
      </c>
    </row>
    <row r="59" spans="1:27" x14ac:dyDescent="0.25">
      <c r="A59" s="7" t="s">
        <v>285</v>
      </c>
      <c r="B59" s="8" t="s">
        <v>53</v>
      </c>
      <c r="C59" s="9">
        <v>3346</v>
      </c>
      <c r="D59" s="9">
        <v>2480</v>
      </c>
      <c r="E59" s="9">
        <v>1922</v>
      </c>
      <c r="F59" s="9">
        <v>1701</v>
      </c>
      <c r="G59" s="10">
        <v>0.32254481800000001</v>
      </c>
      <c r="H59" s="9">
        <v>2706</v>
      </c>
      <c r="I59" s="9">
        <v>2441</v>
      </c>
      <c r="J59" s="9">
        <v>1815</v>
      </c>
      <c r="K59" s="9">
        <v>1412</v>
      </c>
      <c r="L59" s="10">
        <v>0.305490755</v>
      </c>
      <c r="M59" s="10">
        <v>0.19123959300000001</v>
      </c>
      <c r="N59" s="10">
        <v>0.19123959300000001</v>
      </c>
      <c r="O59" s="10">
        <v>9.2182532999999997E-2</v>
      </c>
      <c r="P59" s="10">
        <v>0</v>
      </c>
      <c r="Q59" s="10">
        <v>0.404642159</v>
      </c>
      <c r="R59" s="10">
        <v>0</v>
      </c>
      <c r="S59" s="11">
        <v>2612</v>
      </c>
      <c r="T59" s="9">
        <v>3346</v>
      </c>
      <c r="U59" s="9">
        <v>640</v>
      </c>
      <c r="V59" s="20">
        <v>640</v>
      </c>
      <c r="W59" s="27">
        <f t="shared" si="0"/>
        <v>640000</v>
      </c>
      <c r="X59" s="27">
        <f t="shared" si="1"/>
        <v>537277.80000000005</v>
      </c>
      <c r="Y59" s="28" t="str">
        <f t="shared" si="2"/>
        <v>N</v>
      </c>
      <c r="Z59" s="28" t="str">
        <f t="shared" si="3"/>
        <v>N</v>
      </c>
      <c r="AA59" s="27">
        <f t="shared" si="4"/>
        <v>102722.19999999995</v>
      </c>
    </row>
    <row r="60" spans="1:27" x14ac:dyDescent="0.25">
      <c r="A60" s="7" t="s">
        <v>285</v>
      </c>
      <c r="B60" s="8" t="s">
        <v>54</v>
      </c>
      <c r="C60" s="9">
        <v>3148</v>
      </c>
      <c r="D60" s="9">
        <v>2774</v>
      </c>
      <c r="E60" s="9">
        <v>3293</v>
      </c>
      <c r="F60" s="9">
        <v>2904</v>
      </c>
      <c r="G60" s="10">
        <v>2.7978699999999999E-2</v>
      </c>
      <c r="H60" s="9">
        <v>2527</v>
      </c>
      <c r="I60" s="9">
        <v>2234</v>
      </c>
      <c r="J60" s="9">
        <v>2514</v>
      </c>
      <c r="K60" s="9">
        <v>2384</v>
      </c>
      <c r="L60" s="10">
        <v>1.99873E-2</v>
      </c>
      <c r="M60" s="10">
        <v>0.19725613</v>
      </c>
      <c r="N60" s="10">
        <v>0.19725613</v>
      </c>
      <c r="O60" s="10">
        <v>0.21064002800000001</v>
      </c>
      <c r="P60" s="10">
        <v>0</v>
      </c>
      <c r="Q60" s="10">
        <v>0.35759855699999998</v>
      </c>
      <c r="R60" s="10">
        <v>3.73625E-3</v>
      </c>
      <c r="S60" s="11">
        <v>10017</v>
      </c>
      <c r="T60" s="9">
        <v>3148</v>
      </c>
      <c r="U60" s="9">
        <v>621</v>
      </c>
      <c r="V60" s="20">
        <v>621</v>
      </c>
      <c r="W60" s="27">
        <f t="shared" si="0"/>
        <v>621000</v>
      </c>
      <c r="X60" s="27">
        <f t="shared" si="1"/>
        <v>524356.4</v>
      </c>
      <c r="Y60" s="28" t="str">
        <f t="shared" si="2"/>
        <v>N</v>
      </c>
      <c r="Z60" s="28" t="str">
        <f t="shared" si="3"/>
        <v>N</v>
      </c>
      <c r="AA60" s="27">
        <f t="shared" si="4"/>
        <v>96643.599999999977</v>
      </c>
    </row>
    <row r="61" spans="1:27" x14ac:dyDescent="0.25">
      <c r="A61" s="7" t="s">
        <v>285</v>
      </c>
      <c r="B61" s="8" t="s">
        <v>55</v>
      </c>
      <c r="C61" s="9">
        <v>1043</v>
      </c>
      <c r="D61" s="9">
        <v>1008</v>
      </c>
      <c r="E61" s="9">
        <v>1000</v>
      </c>
      <c r="F61" s="9">
        <v>1058</v>
      </c>
      <c r="G61" s="10">
        <v>-4.7366999999999999E-3</v>
      </c>
      <c r="H61" s="9">
        <v>813</v>
      </c>
      <c r="I61" s="9">
        <v>780</v>
      </c>
      <c r="J61" s="9">
        <v>723</v>
      </c>
      <c r="K61" s="9">
        <v>810</v>
      </c>
      <c r="L61" s="10">
        <v>1.18742E-3</v>
      </c>
      <c r="M61" s="10">
        <v>0.22044856800000001</v>
      </c>
      <c r="N61" s="10">
        <v>0.221717581</v>
      </c>
      <c r="O61" s="10">
        <v>0.24132732800000001</v>
      </c>
      <c r="P61" s="10">
        <v>0</v>
      </c>
      <c r="Q61" s="10">
        <v>0.77589328999999996</v>
      </c>
      <c r="R61" s="10">
        <v>0</v>
      </c>
      <c r="S61" s="11">
        <v>770</v>
      </c>
      <c r="T61" s="9">
        <v>1043</v>
      </c>
      <c r="U61" s="9">
        <v>230</v>
      </c>
      <c r="V61" s="20">
        <v>232</v>
      </c>
      <c r="W61" s="27">
        <f t="shared" si="0"/>
        <v>232000</v>
      </c>
      <c r="X61" s="27">
        <f t="shared" si="1"/>
        <v>199979.9</v>
      </c>
      <c r="Y61" s="28" t="str">
        <f t="shared" si="2"/>
        <v>N</v>
      </c>
      <c r="Z61" s="28" t="str">
        <f t="shared" si="3"/>
        <v>N</v>
      </c>
      <c r="AA61" s="27">
        <f t="shared" si="4"/>
        <v>32020.100000000006</v>
      </c>
    </row>
    <row r="62" spans="1:27" x14ac:dyDescent="0.25">
      <c r="A62" s="7" t="s">
        <v>285</v>
      </c>
      <c r="B62" s="8" t="s">
        <v>56</v>
      </c>
      <c r="C62" s="9">
        <v>2079</v>
      </c>
      <c r="D62" s="9">
        <v>2322</v>
      </c>
      <c r="E62" s="9">
        <v>2875</v>
      </c>
      <c r="F62" s="9">
        <v>1769</v>
      </c>
      <c r="G62" s="10">
        <v>5.8544300000000001E-2</v>
      </c>
      <c r="H62" s="9">
        <v>1282</v>
      </c>
      <c r="I62" s="9">
        <v>1306</v>
      </c>
      <c r="J62" s="9">
        <v>1366</v>
      </c>
      <c r="K62" s="9">
        <v>1734</v>
      </c>
      <c r="L62" s="10">
        <v>-8.6902252999999999E-2</v>
      </c>
      <c r="M62" s="10">
        <v>0.38353721400000002</v>
      </c>
      <c r="N62" s="10">
        <v>0.38353721400000002</v>
      </c>
      <c r="O62" s="10">
        <v>0.45665511199999997</v>
      </c>
      <c r="P62" s="10">
        <v>0</v>
      </c>
      <c r="Q62" s="10">
        <v>0.39382886</v>
      </c>
      <c r="R62" s="10">
        <v>0.113337008</v>
      </c>
      <c r="S62" s="11">
        <v>1995</v>
      </c>
      <c r="T62" s="9">
        <v>2079</v>
      </c>
      <c r="U62" s="9">
        <v>797</v>
      </c>
      <c r="V62" s="20">
        <v>797</v>
      </c>
      <c r="W62" s="27">
        <f t="shared" si="0"/>
        <v>797000</v>
      </c>
      <c r="X62" s="27">
        <f t="shared" si="1"/>
        <v>733174.7</v>
      </c>
      <c r="Y62" s="28" t="str">
        <f t="shared" si="2"/>
        <v>N</v>
      </c>
      <c r="Z62" s="28" t="str">
        <f t="shared" si="3"/>
        <v>N</v>
      </c>
      <c r="AA62" s="27">
        <f t="shared" si="4"/>
        <v>63825.300000000047</v>
      </c>
    </row>
    <row r="63" spans="1:27" x14ac:dyDescent="0.25">
      <c r="A63" s="7" t="s">
        <v>285</v>
      </c>
      <c r="B63" s="8" t="s">
        <v>57</v>
      </c>
      <c r="C63" s="9">
        <v>3490</v>
      </c>
      <c r="D63" s="9">
        <v>3176</v>
      </c>
      <c r="E63" s="9">
        <v>3257</v>
      </c>
      <c r="F63" s="9">
        <v>2984</v>
      </c>
      <c r="G63" s="10">
        <v>5.6461600000000001E-2</v>
      </c>
      <c r="H63" s="9">
        <v>3033</v>
      </c>
      <c r="I63" s="9">
        <v>2508</v>
      </c>
      <c r="J63" s="9">
        <v>2429</v>
      </c>
      <c r="K63" s="9">
        <v>2632</v>
      </c>
      <c r="L63" s="10">
        <v>5.0855299999999999E-2</v>
      </c>
      <c r="M63" s="10">
        <v>0.13089057400000001</v>
      </c>
      <c r="N63" s="10">
        <v>0.114990659</v>
      </c>
      <c r="O63" s="10">
        <v>0.196728654</v>
      </c>
      <c r="P63" s="10">
        <v>4.87602E-3</v>
      </c>
      <c r="Q63" s="10">
        <v>0.356885077</v>
      </c>
      <c r="R63" s="10">
        <v>0.122514263</v>
      </c>
      <c r="S63" s="11">
        <v>4223</v>
      </c>
      <c r="T63" s="9">
        <v>3490</v>
      </c>
      <c r="U63" s="9">
        <v>457</v>
      </c>
      <c r="V63" s="20">
        <v>394</v>
      </c>
      <c r="W63" s="27">
        <f t="shared" si="0"/>
        <v>394000</v>
      </c>
      <c r="X63" s="27">
        <f t="shared" si="1"/>
        <v>286857</v>
      </c>
      <c r="Y63" s="28" t="str">
        <f t="shared" si="2"/>
        <v>N</v>
      </c>
      <c r="Z63" s="28" t="str">
        <f t="shared" si="3"/>
        <v>N</v>
      </c>
      <c r="AA63" s="27">
        <f t="shared" si="4"/>
        <v>107143</v>
      </c>
    </row>
    <row r="64" spans="1:27" x14ac:dyDescent="0.25">
      <c r="A64" s="7" t="s">
        <v>285</v>
      </c>
      <c r="B64" s="8" t="s">
        <v>58</v>
      </c>
      <c r="C64" s="9">
        <v>1241</v>
      </c>
      <c r="D64" s="9">
        <v>283</v>
      </c>
      <c r="E64" s="9" t="s">
        <v>312</v>
      </c>
      <c r="F64" s="9" t="s">
        <v>312</v>
      </c>
      <c r="G64" s="9" t="s">
        <v>312</v>
      </c>
      <c r="H64" s="9">
        <v>1475</v>
      </c>
      <c r="I64" s="9">
        <v>236</v>
      </c>
      <c r="J64" s="9" t="s">
        <v>312</v>
      </c>
      <c r="K64" s="9" t="s">
        <v>312</v>
      </c>
      <c r="L64" s="9" t="s">
        <v>312</v>
      </c>
      <c r="M64" s="10">
        <v>-0.188138995</v>
      </c>
      <c r="N64" s="10">
        <v>-0.188138995</v>
      </c>
      <c r="O64" s="9" t="s">
        <v>312</v>
      </c>
      <c r="P64" s="10">
        <v>5.0290899999999999E-2</v>
      </c>
      <c r="Q64" s="10">
        <v>0.815050787</v>
      </c>
      <c r="R64" s="10">
        <v>0</v>
      </c>
      <c r="S64" s="11">
        <v>582</v>
      </c>
      <c r="T64" s="9">
        <v>1241</v>
      </c>
      <c r="U64" s="9">
        <v>-234</v>
      </c>
      <c r="V64" s="20">
        <v>-234</v>
      </c>
      <c r="W64" s="27">
        <f t="shared" si="0"/>
        <v>-234000</v>
      </c>
      <c r="X64" s="27">
        <f t="shared" si="1"/>
        <v>-272098.7</v>
      </c>
      <c r="Y64" s="28" t="str">
        <f t="shared" si="2"/>
        <v>Y</v>
      </c>
      <c r="Z64" s="28" t="str">
        <f t="shared" si="3"/>
        <v>N</v>
      </c>
      <c r="AA64" s="27">
        <f t="shared" si="4"/>
        <v>38098.700000000012</v>
      </c>
    </row>
    <row r="65" spans="1:27" x14ac:dyDescent="0.25">
      <c r="A65" s="7" t="s">
        <v>285</v>
      </c>
      <c r="B65" s="8" t="s">
        <v>59</v>
      </c>
      <c r="C65" s="9">
        <v>2472</v>
      </c>
      <c r="D65" s="9">
        <v>2723</v>
      </c>
      <c r="E65" s="9">
        <v>3046</v>
      </c>
      <c r="F65" s="9">
        <v>3221</v>
      </c>
      <c r="G65" s="10">
        <v>-7.7507464999999998E-2</v>
      </c>
      <c r="H65" s="9">
        <v>2225</v>
      </c>
      <c r="I65" s="9">
        <v>1923</v>
      </c>
      <c r="J65" s="9">
        <v>2084</v>
      </c>
      <c r="K65" s="9">
        <v>1922</v>
      </c>
      <c r="L65" s="10">
        <v>5.25015E-2</v>
      </c>
      <c r="M65" s="10">
        <v>0.101118438</v>
      </c>
      <c r="N65" s="10">
        <v>0.101118438</v>
      </c>
      <c r="O65" s="10">
        <v>0.24436564199999999</v>
      </c>
      <c r="P65" s="10">
        <v>7.9615999999999992E-3</v>
      </c>
      <c r="Q65" s="10">
        <v>0.26872256300000003</v>
      </c>
      <c r="R65" s="10">
        <v>3.1364700000000002E-2</v>
      </c>
      <c r="S65" s="11">
        <v>2818</v>
      </c>
      <c r="T65" s="9">
        <v>2475</v>
      </c>
      <c r="U65" s="9">
        <v>250</v>
      </c>
      <c r="V65" s="20">
        <v>250</v>
      </c>
      <c r="W65" s="27">
        <f t="shared" si="0"/>
        <v>250000</v>
      </c>
      <c r="X65" s="27">
        <f t="shared" si="1"/>
        <v>174017.5</v>
      </c>
      <c r="Y65" s="28" t="str">
        <f t="shared" si="2"/>
        <v>N</v>
      </c>
      <c r="Z65" s="28" t="str">
        <f t="shared" si="3"/>
        <v>N</v>
      </c>
      <c r="AA65" s="27">
        <f t="shared" si="4"/>
        <v>75982.5</v>
      </c>
    </row>
    <row r="66" spans="1:27" x14ac:dyDescent="0.25">
      <c r="A66" s="7" t="s">
        <v>285</v>
      </c>
      <c r="B66" s="8" t="s">
        <v>60</v>
      </c>
      <c r="C66" s="9">
        <v>17780</v>
      </c>
      <c r="D66" s="9">
        <v>17961</v>
      </c>
      <c r="E66" s="9">
        <v>16394</v>
      </c>
      <c r="F66" s="9">
        <v>14949</v>
      </c>
      <c r="G66" s="10">
        <v>6.3111843000000001E-2</v>
      </c>
      <c r="H66" s="9">
        <v>11282</v>
      </c>
      <c r="I66" s="9">
        <v>11212</v>
      </c>
      <c r="J66" s="9">
        <v>11025</v>
      </c>
      <c r="K66" s="9">
        <v>10859</v>
      </c>
      <c r="L66" s="10">
        <v>1.29844E-2</v>
      </c>
      <c r="M66" s="10">
        <v>0.36623504400000001</v>
      </c>
      <c r="N66" s="10">
        <v>0.36623504400000001</v>
      </c>
      <c r="O66" s="10">
        <v>0.35886704400000002</v>
      </c>
      <c r="P66" s="10">
        <v>4.9192799999999998E-3</v>
      </c>
      <c r="Q66" s="10">
        <v>0.32423886400000002</v>
      </c>
      <c r="R66" s="10">
        <v>5.4059299999999998E-2</v>
      </c>
      <c r="S66" s="11">
        <v>9028</v>
      </c>
      <c r="T66" s="9">
        <v>17802</v>
      </c>
      <c r="U66" s="9">
        <v>6520</v>
      </c>
      <c r="V66" s="20">
        <v>6520</v>
      </c>
      <c r="W66" s="27">
        <f t="shared" si="0"/>
        <v>6520000</v>
      </c>
      <c r="X66" s="27">
        <f t="shared" si="1"/>
        <v>5973478.5999999996</v>
      </c>
      <c r="Y66" s="28" t="str">
        <f t="shared" si="2"/>
        <v>N</v>
      </c>
      <c r="Z66" s="28" t="str">
        <f t="shared" si="3"/>
        <v>N</v>
      </c>
      <c r="AA66" s="27">
        <f t="shared" si="4"/>
        <v>546521.40000000037</v>
      </c>
    </row>
    <row r="67" spans="1:27" x14ac:dyDescent="0.25">
      <c r="A67" s="7" t="s">
        <v>285</v>
      </c>
      <c r="B67" s="8" t="s">
        <v>61</v>
      </c>
      <c r="C67" s="9">
        <v>1467</v>
      </c>
      <c r="D67" s="9">
        <v>1371</v>
      </c>
      <c r="E67" s="9">
        <v>1845</v>
      </c>
      <c r="F67" s="9">
        <v>1660</v>
      </c>
      <c r="G67" s="10">
        <v>-3.8647000000000001E-2</v>
      </c>
      <c r="H67" s="9">
        <v>1187</v>
      </c>
      <c r="I67" s="9">
        <v>1307</v>
      </c>
      <c r="J67" s="9">
        <v>1281</v>
      </c>
      <c r="K67" s="9">
        <v>1317</v>
      </c>
      <c r="L67" s="10">
        <v>-3.2827000000000002E-2</v>
      </c>
      <c r="M67" s="10">
        <v>0.19096876900000001</v>
      </c>
      <c r="N67" s="10">
        <v>0.19105809400000001</v>
      </c>
      <c r="O67" s="10">
        <v>0.194715427</v>
      </c>
      <c r="P67" s="10">
        <v>1.3589299999999999E-3</v>
      </c>
      <c r="Q67" s="10">
        <v>0.34299145399999997</v>
      </c>
      <c r="R67" s="10">
        <v>1.9973399999999999E-2</v>
      </c>
      <c r="S67" s="11">
        <v>2142</v>
      </c>
      <c r="T67" s="9">
        <v>1467</v>
      </c>
      <c r="U67" s="9">
        <v>280</v>
      </c>
      <c r="V67" s="20">
        <v>280</v>
      </c>
      <c r="W67" s="27">
        <f t="shared" si="0"/>
        <v>280000</v>
      </c>
      <c r="X67" s="27">
        <f t="shared" si="1"/>
        <v>234963.1</v>
      </c>
      <c r="Y67" s="28" t="str">
        <f t="shared" si="2"/>
        <v>N</v>
      </c>
      <c r="Z67" s="28" t="str">
        <f t="shared" si="3"/>
        <v>N</v>
      </c>
      <c r="AA67" s="27">
        <f t="shared" si="4"/>
        <v>45036.899999999994</v>
      </c>
    </row>
    <row r="68" spans="1:27" x14ac:dyDescent="0.25">
      <c r="A68" s="7" t="s">
        <v>285</v>
      </c>
      <c r="B68" s="8" t="s">
        <v>62</v>
      </c>
      <c r="C68" s="9">
        <v>14679</v>
      </c>
      <c r="D68" s="9">
        <v>14319</v>
      </c>
      <c r="E68" s="9">
        <v>14909</v>
      </c>
      <c r="F68" s="9">
        <v>16220</v>
      </c>
      <c r="G68" s="10">
        <v>-3.1663999999999998E-2</v>
      </c>
      <c r="H68" s="9">
        <v>12336</v>
      </c>
      <c r="I68" s="9">
        <v>11536</v>
      </c>
      <c r="J68" s="9">
        <v>11597</v>
      </c>
      <c r="K68" s="9">
        <v>11895</v>
      </c>
      <c r="L68" s="10">
        <v>1.23499E-2</v>
      </c>
      <c r="M68" s="10">
        <v>0.16181337500000001</v>
      </c>
      <c r="N68" s="10">
        <v>0.16181337500000001</v>
      </c>
      <c r="O68" s="10">
        <v>0.193069411</v>
      </c>
      <c r="P68" s="10">
        <v>3.7403400000000003E-2</v>
      </c>
      <c r="Q68" s="10">
        <v>0.20858378699999999</v>
      </c>
      <c r="R68" s="10">
        <v>0.116345399</v>
      </c>
      <c r="S68" s="11">
        <v>16408</v>
      </c>
      <c r="T68" s="9">
        <v>14717</v>
      </c>
      <c r="U68" s="9">
        <v>2381</v>
      </c>
      <c r="V68" s="20">
        <v>2381</v>
      </c>
      <c r="W68" s="27">
        <f t="shared" ref="W68:W131" si="5">V68*1000</f>
        <v>2381000</v>
      </c>
      <c r="X68" s="27">
        <f t="shared" ref="X68:X131" si="6">W68-(T68*1000*0.0307)</f>
        <v>1929188.1</v>
      </c>
      <c r="Y68" s="28" t="str">
        <f t="shared" ref="Y68:Y131" si="7">IF(X68&lt;0,"Y","N")</f>
        <v>N</v>
      </c>
      <c r="Z68" s="28" t="str">
        <f t="shared" ref="Z68:Z131" si="8">IF(AND(W68&gt;0,X68&lt;0),"Y","N")</f>
        <v>N</v>
      </c>
      <c r="AA68" s="27">
        <f t="shared" ref="AA68:AA131" si="9">W68-X68</f>
        <v>451811.89999999991</v>
      </c>
    </row>
    <row r="69" spans="1:27" x14ac:dyDescent="0.25">
      <c r="A69" s="7" t="s">
        <v>285</v>
      </c>
      <c r="B69" s="8" t="s">
        <v>63</v>
      </c>
      <c r="C69" s="9">
        <v>8694</v>
      </c>
      <c r="D69" s="9">
        <v>6708</v>
      </c>
      <c r="E69" s="9">
        <v>7063</v>
      </c>
      <c r="F69" s="9">
        <v>6707</v>
      </c>
      <c r="G69" s="10">
        <v>9.8714891999999999E-2</v>
      </c>
      <c r="H69" s="9">
        <v>7293</v>
      </c>
      <c r="I69" s="9">
        <v>5762</v>
      </c>
      <c r="J69" s="9">
        <v>5970</v>
      </c>
      <c r="K69" s="9">
        <v>5718</v>
      </c>
      <c r="L69" s="10">
        <v>9.1805207999999999E-2</v>
      </c>
      <c r="M69" s="10">
        <v>0.16113065400000001</v>
      </c>
      <c r="N69" s="10">
        <v>0.16113065400000001</v>
      </c>
      <c r="O69" s="10">
        <v>0.153246153</v>
      </c>
      <c r="P69" s="10">
        <v>1.33326E-3</v>
      </c>
      <c r="Q69" s="10">
        <v>0.42999998499999997</v>
      </c>
      <c r="R69" s="10">
        <v>9.1315314999999994E-2</v>
      </c>
      <c r="S69" s="11">
        <v>5322</v>
      </c>
      <c r="T69" s="9">
        <v>8694</v>
      </c>
      <c r="U69" s="9">
        <v>1401</v>
      </c>
      <c r="V69" s="20">
        <v>1401</v>
      </c>
      <c r="W69" s="27">
        <f t="shared" si="5"/>
        <v>1401000</v>
      </c>
      <c r="X69" s="27">
        <f t="shared" si="6"/>
        <v>1134094.2</v>
      </c>
      <c r="Y69" s="28" t="str">
        <f t="shared" si="7"/>
        <v>N</v>
      </c>
      <c r="Z69" s="28" t="str">
        <f t="shared" si="8"/>
        <v>N</v>
      </c>
      <c r="AA69" s="27">
        <f t="shared" si="9"/>
        <v>266905.80000000005</v>
      </c>
    </row>
    <row r="70" spans="1:27" x14ac:dyDescent="0.25">
      <c r="A70" s="18" t="s">
        <v>286</v>
      </c>
      <c r="B70" s="14" t="s">
        <v>317</v>
      </c>
      <c r="C70" s="15">
        <v>3901</v>
      </c>
      <c r="D70" s="15">
        <v>3924</v>
      </c>
      <c r="E70" s="15">
        <v>3506</v>
      </c>
      <c r="F70" s="15">
        <v>4288</v>
      </c>
      <c r="G70" s="16">
        <v>-3.0099999999999998E-2</v>
      </c>
      <c r="H70" s="15">
        <v>3271</v>
      </c>
      <c r="I70" s="15">
        <v>3192</v>
      </c>
      <c r="J70" s="15">
        <v>2874</v>
      </c>
      <c r="K70" s="15">
        <v>3637</v>
      </c>
      <c r="L70" s="16">
        <v>-3.3599999999999998E-2</v>
      </c>
      <c r="M70" s="16">
        <v>0.17119999999999999</v>
      </c>
      <c r="N70" s="16">
        <v>0.17119999999999999</v>
      </c>
      <c r="O70" s="16">
        <v>0.184</v>
      </c>
      <c r="P70" s="16">
        <v>4.7000000000000002E-3</v>
      </c>
      <c r="Q70" s="16">
        <v>0.25669999999999998</v>
      </c>
      <c r="R70" s="16">
        <v>5.8000000000000003E-2</v>
      </c>
      <c r="S70" s="17">
        <v>4340</v>
      </c>
      <c r="T70" s="15">
        <v>3946</v>
      </c>
      <c r="U70" s="15">
        <v>675</v>
      </c>
      <c r="V70" s="19">
        <v>676</v>
      </c>
      <c r="W70" s="25">
        <f t="shared" si="5"/>
        <v>676000</v>
      </c>
      <c r="X70" s="25">
        <f t="shared" si="6"/>
        <v>554857.80000000005</v>
      </c>
      <c r="Y70" s="26" t="str">
        <f t="shared" si="7"/>
        <v>N</v>
      </c>
      <c r="Z70" s="26" t="str">
        <f t="shared" si="8"/>
        <v>N</v>
      </c>
      <c r="AA70" s="25">
        <f t="shared" si="9"/>
        <v>121142.19999999995</v>
      </c>
    </row>
    <row r="71" spans="1:27" x14ac:dyDescent="0.25">
      <c r="A71" s="7" t="s">
        <v>286</v>
      </c>
      <c r="B71" s="8" t="s">
        <v>64</v>
      </c>
      <c r="C71" s="9">
        <v>7043</v>
      </c>
      <c r="D71" s="9">
        <v>6877</v>
      </c>
      <c r="E71" s="9">
        <v>6638</v>
      </c>
      <c r="F71" s="9">
        <v>5617</v>
      </c>
      <c r="G71" s="10">
        <v>8.4621421000000002E-2</v>
      </c>
      <c r="H71" s="9">
        <v>6303</v>
      </c>
      <c r="I71" s="9">
        <v>6043</v>
      </c>
      <c r="J71" s="9">
        <v>6199</v>
      </c>
      <c r="K71" s="9">
        <v>5745</v>
      </c>
      <c r="L71" s="10">
        <v>3.2380199999999998E-2</v>
      </c>
      <c r="M71" s="10">
        <v>0.106177747</v>
      </c>
      <c r="N71" s="10">
        <v>0.106177747</v>
      </c>
      <c r="O71" s="10">
        <v>9.6156205999999994E-2</v>
      </c>
      <c r="P71" s="10">
        <v>0</v>
      </c>
      <c r="Q71" s="10">
        <v>0.13763851999999999</v>
      </c>
      <c r="R71" s="10">
        <v>1.92739E-2</v>
      </c>
      <c r="S71" s="11">
        <v>2677</v>
      </c>
      <c r="T71" s="9">
        <v>7052</v>
      </c>
      <c r="U71" s="9">
        <v>749</v>
      </c>
      <c r="V71" s="20">
        <v>749</v>
      </c>
      <c r="W71" s="27">
        <f t="shared" si="5"/>
        <v>749000</v>
      </c>
      <c r="X71" s="27">
        <f t="shared" si="6"/>
        <v>532503.6</v>
      </c>
      <c r="Y71" s="28" t="str">
        <f t="shared" si="7"/>
        <v>N</v>
      </c>
      <c r="Z71" s="28" t="str">
        <f t="shared" si="8"/>
        <v>N</v>
      </c>
      <c r="AA71" s="27">
        <f t="shared" si="9"/>
        <v>216496.40000000002</v>
      </c>
    </row>
    <row r="72" spans="1:27" x14ac:dyDescent="0.25">
      <c r="A72" s="7" t="s">
        <v>286</v>
      </c>
      <c r="B72" s="8" t="s">
        <v>65</v>
      </c>
      <c r="C72" s="9">
        <v>5303</v>
      </c>
      <c r="D72" s="9">
        <v>5419</v>
      </c>
      <c r="E72" s="9">
        <v>4711</v>
      </c>
      <c r="F72" s="9">
        <v>4198</v>
      </c>
      <c r="G72" s="10">
        <v>8.7729809000000006E-2</v>
      </c>
      <c r="H72" s="9">
        <v>3835</v>
      </c>
      <c r="I72" s="9">
        <v>3551</v>
      </c>
      <c r="J72" s="9">
        <v>2792</v>
      </c>
      <c r="K72" s="9">
        <v>2486</v>
      </c>
      <c r="L72" s="10">
        <v>0.180934288</v>
      </c>
      <c r="M72" s="10">
        <v>0.27680605699999999</v>
      </c>
      <c r="N72" s="10">
        <v>0.27680605699999999</v>
      </c>
      <c r="O72" s="10">
        <v>0.34049360299999998</v>
      </c>
      <c r="P72" s="10">
        <v>0</v>
      </c>
      <c r="Q72" s="10">
        <v>0.26220278499999999</v>
      </c>
      <c r="R72" s="10">
        <v>5.9566300000000003E-2</v>
      </c>
      <c r="S72" s="11">
        <v>8278</v>
      </c>
      <c r="T72" s="9">
        <v>5303</v>
      </c>
      <c r="U72" s="9">
        <v>1468</v>
      </c>
      <c r="V72" s="20">
        <v>1468</v>
      </c>
      <c r="W72" s="27">
        <f t="shared" si="5"/>
        <v>1468000</v>
      </c>
      <c r="X72" s="27">
        <f t="shared" si="6"/>
        <v>1305197.8999999999</v>
      </c>
      <c r="Y72" s="28" t="str">
        <f t="shared" si="7"/>
        <v>N</v>
      </c>
      <c r="Z72" s="28" t="str">
        <f t="shared" si="8"/>
        <v>N</v>
      </c>
      <c r="AA72" s="27">
        <f t="shared" si="9"/>
        <v>162802.10000000009</v>
      </c>
    </row>
    <row r="73" spans="1:27" x14ac:dyDescent="0.25">
      <c r="A73" s="7" t="s">
        <v>286</v>
      </c>
      <c r="B73" s="8" t="s">
        <v>66</v>
      </c>
      <c r="C73" s="9">
        <v>3241</v>
      </c>
      <c r="D73" s="9">
        <v>3295</v>
      </c>
      <c r="E73" s="9">
        <v>2787</v>
      </c>
      <c r="F73" s="9">
        <v>2647</v>
      </c>
      <c r="G73" s="10">
        <v>7.4740186E-2</v>
      </c>
      <c r="H73" s="9">
        <v>2055</v>
      </c>
      <c r="I73" s="9">
        <v>1992</v>
      </c>
      <c r="J73" s="9">
        <v>1747</v>
      </c>
      <c r="K73" s="9">
        <v>1606</v>
      </c>
      <c r="L73" s="10">
        <v>9.3195555999999999E-2</v>
      </c>
      <c r="M73" s="10">
        <v>0.36585727800000001</v>
      </c>
      <c r="N73" s="10">
        <v>0.36585767000000002</v>
      </c>
      <c r="O73" s="10">
        <v>0.37847699699999998</v>
      </c>
      <c r="P73" s="10">
        <v>0</v>
      </c>
      <c r="Q73" s="10">
        <v>0.34627330200000001</v>
      </c>
      <c r="R73" s="10">
        <v>0.160256232</v>
      </c>
      <c r="S73" s="11">
        <v>4705</v>
      </c>
      <c r="T73" s="9">
        <v>3241</v>
      </c>
      <c r="U73" s="9">
        <v>1186</v>
      </c>
      <c r="V73" s="20">
        <v>1186</v>
      </c>
      <c r="W73" s="27">
        <f t="shared" si="5"/>
        <v>1186000</v>
      </c>
      <c r="X73" s="27">
        <f t="shared" si="6"/>
        <v>1086501.3</v>
      </c>
      <c r="Y73" s="28" t="str">
        <f t="shared" si="7"/>
        <v>N</v>
      </c>
      <c r="Z73" s="28" t="str">
        <f t="shared" si="8"/>
        <v>N</v>
      </c>
      <c r="AA73" s="27">
        <f t="shared" si="9"/>
        <v>99498.699999999953</v>
      </c>
    </row>
    <row r="74" spans="1:27" x14ac:dyDescent="0.25">
      <c r="A74" s="7" t="s">
        <v>286</v>
      </c>
      <c r="B74" s="8" t="s">
        <v>67</v>
      </c>
      <c r="C74" s="9">
        <v>1016</v>
      </c>
      <c r="D74" s="9">
        <v>1163</v>
      </c>
      <c r="E74" s="9">
        <v>536</v>
      </c>
      <c r="F74" s="9">
        <v>1744</v>
      </c>
      <c r="G74" s="10">
        <v>-0.13908465</v>
      </c>
      <c r="H74" s="9">
        <v>925</v>
      </c>
      <c r="I74" s="9">
        <v>973</v>
      </c>
      <c r="J74" s="9">
        <v>570</v>
      </c>
      <c r="K74" s="9">
        <v>1449</v>
      </c>
      <c r="L74" s="10">
        <v>-0.120511651</v>
      </c>
      <c r="M74" s="10">
        <v>8.9751361000000002E-2</v>
      </c>
      <c r="N74" s="10">
        <v>8.9818533000000006E-2</v>
      </c>
      <c r="O74" s="10">
        <v>0.171201203</v>
      </c>
      <c r="P74" s="10" t="s">
        <v>313</v>
      </c>
      <c r="Q74" s="10">
        <v>1.9174299999999998E-2</v>
      </c>
      <c r="R74" s="10">
        <v>0</v>
      </c>
      <c r="S74" s="11">
        <v>349</v>
      </c>
      <c r="T74" s="9">
        <v>1016</v>
      </c>
      <c r="U74" s="9">
        <v>91</v>
      </c>
      <c r="V74" s="20">
        <v>91</v>
      </c>
      <c r="W74" s="27">
        <f t="shared" si="5"/>
        <v>91000</v>
      </c>
      <c r="X74" s="27">
        <f t="shared" si="6"/>
        <v>59808.800000000003</v>
      </c>
      <c r="Y74" s="28" t="str">
        <f t="shared" si="7"/>
        <v>N</v>
      </c>
      <c r="Z74" s="28" t="str">
        <f t="shared" si="8"/>
        <v>N</v>
      </c>
      <c r="AA74" s="27">
        <f t="shared" si="9"/>
        <v>31191.199999999997</v>
      </c>
    </row>
    <row r="75" spans="1:27" x14ac:dyDescent="0.25">
      <c r="A75" s="7" t="s">
        <v>286</v>
      </c>
      <c r="B75" s="8" t="s">
        <v>68</v>
      </c>
      <c r="C75" s="9">
        <v>795</v>
      </c>
      <c r="D75" s="9">
        <v>822</v>
      </c>
      <c r="E75" s="9">
        <v>1180</v>
      </c>
      <c r="F75" s="9">
        <v>914</v>
      </c>
      <c r="G75" s="10">
        <v>-4.3464000000000003E-2</v>
      </c>
      <c r="H75" s="9">
        <v>1284</v>
      </c>
      <c r="I75" s="9">
        <v>1139</v>
      </c>
      <c r="J75" s="9">
        <v>1210</v>
      </c>
      <c r="K75" s="9">
        <v>344</v>
      </c>
      <c r="L75" s="10">
        <v>0.910828427</v>
      </c>
      <c r="M75" s="10">
        <v>-8.0920871000000005E-2</v>
      </c>
      <c r="N75" s="10">
        <v>-8.0920871000000005E-2</v>
      </c>
      <c r="O75" s="10">
        <v>-1.8349000000000001E-2</v>
      </c>
      <c r="P75" s="10">
        <v>2.11042E-3</v>
      </c>
      <c r="Q75" s="10">
        <v>0.21089318700000001</v>
      </c>
      <c r="R75" s="10">
        <v>0</v>
      </c>
      <c r="S75" s="11">
        <v>1509</v>
      </c>
      <c r="T75" s="9">
        <v>1188</v>
      </c>
      <c r="U75" s="9">
        <v>-96</v>
      </c>
      <c r="V75" s="20">
        <v>-96</v>
      </c>
      <c r="W75" s="27">
        <f t="shared" si="5"/>
        <v>-96000</v>
      </c>
      <c r="X75" s="27">
        <f t="shared" si="6"/>
        <v>-132471.6</v>
      </c>
      <c r="Y75" s="28" t="str">
        <f t="shared" si="7"/>
        <v>Y</v>
      </c>
      <c r="Z75" s="28" t="str">
        <f t="shared" si="8"/>
        <v>N</v>
      </c>
      <c r="AA75" s="27">
        <f t="shared" si="9"/>
        <v>36471.600000000006</v>
      </c>
    </row>
    <row r="76" spans="1:27" x14ac:dyDescent="0.25">
      <c r="A76" s="7" t="s">
        <v>286</v>
      </c>
      <c r="B76" s="8" t="s">
        <v>69</v>
      </c>
      <c r="C76" s="9">
        <v>2499</v>
      </c>
      <c r="D76" s="9">
        <v>2943</v>
      </c>
      <c r="E76" s="9">
        <v>2667</v>
      </c>
      <c r="F76" s="9">
        <v>2967</v>
      </c>
      <c r="G76" s="10">
        <v>-5.2576999999999999E-2</v>
      </c>
      <c r="H76" s="9">
        <v>2344</v>
      </c>
      <c r="I76" s="9">
        <v>2532</v>
      </c>
      <c r="J76" s="9">
        <v>2380</v>
      </c>
      <c r="K76" s="9">
        <v>2393</v>
      </c>
      <c r="L76" s="10">
        <v>-6.8259000000000002E-3</v>
      </c>
      <c r="M76" s="10">
        <v>6.24047E-2</v>
      </c>
      <c r="N76" s="10">
        <v>6.24047E-2</v>
      </c>
      <c r="O76" s="10">
        <v>0.105261269</v>
      </c>
      <c r="P76" s="10">
        <v>2.5502699999999999E-3</v>
      </c>
      <c r="Q76" s="10">
        <v>0.23961392200000001</v>
      </c>
      <c r="R76" s="10">
        <v>0.111702332</v>
      </c>
      <c r="S76" s="11">
        <v>2489</v>
      </c>
      <c r="T76" s="9">
        <v>2500</v>
      </c>
      <c r="U76" s="9">
        <v>156</v>
      </c>
      <c r="V76" s="20">
        <v>156</v>
      </c>
      <c r="W76" s="27">
        <f t="shared" si="5"/>
        <v>156000</v>
      </c>
      <c r="X76" s="27">
        <f t="shared" si="6"/>
        <v>79250</v>
      </c>
      <c r="Y76" s="28" t="str">
        <f t="shared" si="7"/>
        <v>N</v>
      </c>
      <c r="Z76" s="28" t="str">
        <f t="shared" si="8"/>
        <v>N</v>
      </c>
      <c r="AA76" s="27">
        <f t="shared" si="9"/>
        <v>76750</v>
      </c>
    </row>
    <row r="77" spans="1:27" x14ac:dyDescent="0.25">
      <c r="A77" s="7" t="s">
        <v>286</v>
      </c>
      <c r="B77" s="8" t="s">
        <v>70</v>
      </c>
      <c r="C77" s="9">
        <v>3541</v>
      </c>
      <c r="D77" s="9">
        <v>3208</v>
      </c>
      <c r="E77" s="9">
        <v>2773</v>
      </c>
      <c r="F77" s="9">
        <v>2522</v>
      </c>
      <c r="G77" s="10">
        <v>0.134686851</v>
      </c>
      <c r="H77" s="9">
        <v>2227</v>
      </c>
      <c r="I77" s="9">
        <v>2080</v>
      </c>
      <c r="J77" s="9">
        <v>2205</v>
      </c>
      <c r="K77" s="9">
        <v>1673</v>
      </c>
      <c r="L77" s="10">
        <v>0.110278959</v>
      </c>
      <c r="M77" s="10">
        <v>0.37116727999999999</v>
      </c>
      <c r="N77" s="10">
        <v>0.37116727999999999</v>
      </c>
      <c r="O77" s="10">
        <v>0.31614235600000001</v>
      </c>
      <c r="P77" s="10">
        <v>0</v>
      </c>
      <c r="Q77" s="10">
        <v>0.35759855699999998</v>
      </c>
      <c r="R77" s="10">
        <v>3.73625E-3</v>
      </c>
      <c r="S77" s="11">
        <v>10017</v>
      </c>
      <c r="T77" s="9">
        <v>3541</v>
      </c>
      <c r="U77" s="9">
        <v>1314</v>
      </c>
      <c r="V77" s="20">
        <v>1314</v>
      </c>
      <c r="W77" s="27">
        <f t="shared" si="5"/>
        <v>1314000</v>
      </c>
      <c r="X77" s="27">
        <f t="shared" si="6"/>
        <v>1205291.3</v>
      </c>
      <c r="Y77" s="28" t="str">
        <f t="shared" si="7"/>
        <v>N</v>
      </c>
      <c r="Z77" s="28" t="str">
        <f t="shared" si="8"/>
        <v>N</v>
      </c>
      <c r="AA77" s="27">
        <f t="shared" si="9"/>
        <v>108708.69999999995</v>
      </c>
    </row>
    <row r="78" spans="1:27" x14ac:dyDescent="0.25">
      <c r="A78" s="7" t="s">
        <v>286</v>
      </c>
      <c r="B78" s="8" t="s">
        <v>71</v>
      </c>
      <c r="C78" s="9">
        <v>2722</v>
      </c>
      <c r="D78" s="9">
        <v>2597</v>
      </c>
      <c r="E78" s="9">
        <v>2436</v>
      </c>
      <c r="F78" s="9">
        <v>2217</v>
      </c>
      <c r="G78" s="10">
        <v>7.5993827E-2</v>
      </c>
      <c r="H78" s="9">
        <v>1975</v>
      </c>
      <c r="I78" s="9">
        <v>1817</v>
      </c>
      <c r="J78" s="9">
        <v>1673</v>
      </c>
      <c r="K78" s="9">
        <v>1551</v>
      </c>
      <c r="L78" s="10">
        <v>9.1192403000000005E-2</v>
      </c>
      <c r="M78" s="10">
        <v>0.27444006300000001</v>
      </c>
      <c r="N78" s="10">
        <v>0.27469958100000003</v>
      </c>
      <c r="O78" s="10">
        <v>0.295622149</v>
      </c>
      <c r="P78" s="10">
        <v>0</v>
      </c>
      <c r="Q78" s="10">
        <v>0.51836956199999995</v>
      </c>
      <c r="R78" s="10">
        <v>5.5244799999999997E-2</v>
      </c>
      <c r="S78" s="11">
        <v>5016</v>
      </c>
      <c r="T78" s="9">
        <v>2722</v>
      </c>
      <c r="U78" s="9">
        <v>747</v>
      </c>
      <c r="V78" s="20">
        <v>748</v>
      </c>
      <c r="W78" s="27">
        <f t="shared" si="5"/>
        <v>748000</v>
      </c>
      <c r="X78" s="27">
        <f t="shared" si="6"/>
        <v>664434.6</v>
      </c>
      <c r="Y78" s="28" t="str">
        <f t="shared" si="7"/>
        <v>N</v>
      </c>
      <c r="Z78" s="28" t="str">
        <f t="shared" si="8"/>
        <v>N</v>
      </c>
      <c r="AA78" s="27">
        <f t="shared" si="9"/>
        <v>83565.400000000023</v>
      </c>
    </row>
    <row r="79" spans="1:27" x14ac:dyDescent="0.25">
      <c r="A79" s="7" t="s">
        <v>286</v>
      </c>
      <c r="B79" s="8" t="s">
        <v>72</v>
      </c>
      <c r="C79" s="9">
        <v>8953</v>
      </c>
      <c r="D79" s="9">
        <v>9662</v>
      </c>
      <c r="E79" s="9">
        <v>8303</v>
      </c>
      <c r="F79" s="9">
        <v>10055</v>
      </c>
      <c r="G79" s="10">
        <v>-3.6537E-2</v>
      </c>
      <c r="H79" s="9">
        <v>8489</v>
      </c>
      <c r="I79" s="9">
        <v>8552</v>
      </c>
      <c r="J79" s="9">
        <v>6558</v>
      </c>
      <c r="K79" s="9">
        <v>7759</v>
      </c>
      <c r="L79" s="10">
        <v>3.1351299999999999E-2</v>
      </c>
      <c r="M79" s="10">
        <v>5.1843599999999997E-2</v>
      </c>
      <c r="N79" s="10">
        <v>5.1843599999999997E-2</v>
      </c>
      <c r="O79" s="10">
        <v>0.12333896900000001</v>
      </c>
      <c r="P79" s="10">
        <v>1.73746E-2</v>
      </c>
      <c r="Q79" s="10">
        <v>0.230749916</v>
      </c>
      <c r="R79" s="10">
        <v>6.9837483000000006E-2</v>
      </c>
      <c r="S79" s="11">
        <v>4016</v>
      </c>
      <c r="T79" s="9">
        <v>8953</v>
      </c>
      <c r="U79" s="9">
        <v>464</v>
      </c>
      <c r="V79" s="20">
        <v>464</v>
      </c>
      <c r="W79" s="27">
        <f t="shared" si="5"/>
        <v>464000</v>
      </c>
      <c r="X79" s="27">
        <f t="shared" si="6"/>
        <v>189142.89999999997</v>
      </c>
      <c r="Y79" s="28" t="str">
        <f t="shared" si="7"/>
        <v>N</v>
      </c>
      <c r="Z79" s="28" t="str">
        <f t="shared" si="8"/>
        <v>N</v>
      </c>
      <c r="AA79" s="27">
        <f t="shared" si="9"/>
        <v>274857.10000000003</v>
      </c>
    </row>
    <row r="80" spans="1:27" x14ac:dyDescent="0.25">
      <c r="A80" s="18" t="s">
        <v>287</v>
      </c>
      <c r="B80" s="14" t="s">
        <v>318</v>
      </c>
      <c r="C80" s="15">
        <v>6121</v>
      </c>
      <c r="D80" s="15">
        <v>6327</v>
      </c>
      <c r="E80" s="15">
        <v>5427</v>
      </c>
      <c r="F80" s="15">
        <v>5366</v>
      </c>
      <c r="G80" s="16">
        <v>4.6899999999999997E-2</v>
      </c>
      <c r="H80" s="15">
        <v>3900</v>
      </c>
      <c r="I80" s="15">
        <v>3993</v>
      </c>
      <c r="J80" s="15">
        <v>3746</v>
      </c>
      <c r="K80" s="15">
        <v>3651</v>
      </c>
      <c r="L80" s="16">
        <v>2.2700000000000001E-2</v>
      </c>
      <c r="M80" s="16">
        <v>0.36430000000000001</v>
      </c>
      <c r="N80" s="16">
        <v>0.36430000000000001</v>
      </c>
      <c r="O80" s="16">
        <v>0.35220000000000001</v>
      </c>
      <c r="P80" s="16">
        <v>4.4999999999999997E-3</v>
      </c>
      <c r="Q80" s="16">
        <v>0.22500000000000001</v>
      </c>
      <c r="R80" s="16">
        <v>2.5100000000000001E-2</v>
      </c>
      <c r="S80" s="17">
        <v>3293</v>
      </c>
      <c r="T80" s="15">
        <v>6135</v>
      </c>
      <c r="U80" s="15">
        <v>2235</v>
      </c>
      <c r="V80" s="19">
        <v>2235</v>
      </c>
      <c r="W80" s="25">
        <f t="shared" si="5"/>
        <v>2235000</v>
      </c>
      <c r="X80" s="25">
        <f t="shared" si="6"/>
        <v>2046655.5</v>
      </c>
      <c r="Y80" s="26" t="str">
        <f t="shared" si="7"/>
        <v>N</v>
      </c>
      <c r="Z80" s="26" t="str">
        <f t="shared" si="8"/>
        <v>N</v>
      </c>
      <c r="AA80" s="25">
        <f t="shared" si="9"/>
        <v>188344.5</v>
      </c>
    </row>
    <row r="81" spans="1:27" x14ac:dyDescent="0.25">
      <c r="A81" s="7" t="s">
        <v>287</v>
      </c>
      <c r="B81" s="8" t="s">
        <v>73</v>
      </c>
      <c r="C81" s="9">
        <v>567</v>
      </c>
      <c r="D81" s="9">
        <v>590</v>
      </c>
      <c r="E81" s="9">
        <v>496</v>
      </c>
      <c r="F81" s="9">
        <v>573</v>
      </c>
      <c r="G81" s="10">
        <v>-3.4916999999999999E-3</v>
      </c>
      <c r="H81" s="9">
        <v>374</v>
      </c>
      <c r="I81" s="9">
        <v>361</v>
      </c>
      <c r="J81" s="9">
        <v>321</v>
      </c>
      <c r="K81" s="9">
        <v>320</v>
      </c>
      <c r="L81" s="10">
        <v>5.5605300000000003E-2</v>
      </c>
      <c r="M81" s="10">
        <v>0.34143625</v>
      </c>
      <c r="N81" s="10">
        <v>0.34143625</v>
      </c>
      <c r="O81" s="10">
        <v>0.36189459400000001</v>
      </c>
      <c r="P81" s="10">
        <v>0</v>
      </c>
      <c r="Q81" s="10">
        <v>0.63425852500000002</v>
      </c>
      <c r="R81" s="10">
        <v>0</v>
      </c>
      <c r="S81" s="11">
        <v>522</v>
      </c>
      <c r="T81" s="9">
        <v>567</v>
      </c>
      <c r="U81" s="9">
        <v>194</v>
      </c>
      <c r="V81" s="20">
        <v>194</v>
      </c>
      <c r="W81" s="27">
        <f t="shared" si="5"/>
        <v>194000</v>
      </c>
      <c r="X81" s="27">
        <f t="shared" si="6"/>
        <v>176593.1</v>
      </c>
      <c r="Y81" s="28" t="str">
        <f t="shared" si="7"/>
        <v>N</v>
      </c>
      <c r="Z81" s="28" t="str">
        <f t="shared" si="8"/>
        <v>N</v>
      </c>
      <c r="AA81" s="27">
        <f t="shared" si="9"/>
        <v>17406.899999999994</v>
      </c>
    </row>
    <row r="82" spans="1:27" x14ac:dyDescent="0.25">
      <c r="A82" s="7" t="s">
        <v>287</v>
      </c>
      <c r="B82" s="8" t="s">
        <v>74</v>
      </c>
      <c r="C82" s="9">
        <v>304</v>
      </c>
      <c r="D82" s="9">
        <v>321</v>
      </c>
      <c r="E82" s="9">
        <v>274</v>
      </c>
      <c r="F82" s="9">
        <v>360</v>
      </c>
      <c r="G82" s="10">
        <v>-5.1497000000000001E-2</v>
      </c>
      <c r="H82" s="9">
        <v>275</v>
      </c>
      <c r="I82" s="9">
        <v>295</v>
      </c>
      <c r="J82" s="9">
        <v>269</v>
      </c>
      <c r="K82" s="9">
        <v>298</v>
      </c>
      <c r="L82" s="10">
        <v>-2.6587E-2</v>
      </c>
      <c r="M82" s="10">
        <v>9.9735691000000001E-2</v>
      </c>
      <c r="N82" s="10">
        <v>9.9735691000000001E-2</v>
      </c>
      <c r="O82" s="10">
        <v>6.8664900000000001E-2</v>
      </c>
      <c r="P82" s="10">
        <v>2.00862E-3</v>
      </c>
      <c r="Q82" s="10">
        <v>0.21897860599999999</v>
      </c>
      <c r="R82" s="10">
        <v>0</v>
      </c>
      <c r="S82" s="11">
        <v>192</v>
      </c>
      <c r="T82" s="9">
        <v>305</v>
      </c>
      <c r="U82" s="9">
        <v>30</v>
      </c>
      <c r="V82" s="20">
        <v>30</v>
      </c>
      <c r="W82" s="27">
        <f t="shared" si="5"/>
        <v>30000</v>
      </c>
      <c r="X82" s="27">
        <f t="shared" si="6"/>
        <v>20636.5</v>
      </c>
      <c r="Y82" s="28" t="str">
        <f t="shared" si="7"/>
        <v>N</v>
      </c>
      <c r="Z82" s="28" t="str">
        <f t="shared" si="8"/>
        <v>N</v>
      </c>
      <c r="AA82" s="27">
        <f t="shared" si="9"/>
        <v>9363.5</v>
      </c>
    </row>
    <row r="83" spans="1:27" x14ac:dyDescent="0.25">
      <c r="A83" s="7" t="s">
        <v>287</v>
      </c>
      <c r="B83" s="8" t="s">
        <v>75</v>
      </c>
      <c r="C83" s="9">
        <v>2121</v>
      </c>
      <c r="D83" s="9">
        <v>2526</v>
      </c>
      <c r="E83" s="9">
        <v>2222</v>
      </c>
      <c r="F83" s="9">
        <v>2026</v>
      </c>
      <c r="G83" s="10">
        <v>1.5617600000000001E-2</v>
      </c>
      <c r="H83" s="9">
        <v>1421</v>
      </c>
      <c r="I83" s="9">
        <v>1422</v>
      </c>
      <c r="J83" s="9">
        <v>1482</v>
      </c>
      <c r="K83" s="9">
        <v>1315</v>
      </c>
      <c r="L83" s="10">
        <v>2.67581E-2</v>
      </c>
      <c r="M83" s="10">
        <v>0.32991498699999999</v>
      </c>
      <c r="N83" s="10">
        <v>0.32991498699999999</v>
      </c>
      <c r="O83" s="10">
        <v>0.37020909800000001</v>
      </c>
      <c r="P83" s="10">
        <v>0</v>
      </c>
      <c r="Q83" s="10">
        <v>0.32171359599999999</v>
      </c>
      <c r="R83" s="10">
        <v>2.64046E-2</v>
      </c>
      <c r="S83" s="11">
        <v>4716</v>
      </c>
      <c r="T83" s="9">
        <v>2121</v>
      </c>
      <c r="U83" s="9">
        <v>700</v>
      </c>
      <c r="V83" s="20">
        <v>700</v>
      </c>
      <c r="W83" s="27">
        <f t="shared" si="5"/>
        <v>700000</v>
      </c>
      <c r="X83" s="27">
        <f t="shared" si="6"/>
        <v>634885.30000000005</v>
      </c>
      <c r="Y83" s="28" t="str">
        <f t="shared" si="7"/>
        <v>N</v>
      </c>
      <c r="Z83" s="28" t="str">
        <f t="shared" si="8"/>
        <v>N</v>
      </c>
      <c r="AA83" s="27">
        <f t="shared" si="9"/>
        <v>65114.699999999953</v>
      </c>
    </row>
    <row r="84" spans="1:27" x14ac:dyDescent="0.25">
      <c r="A84" s="7" t="s">
        <v>287</v>
      </c>
      <c r="B84" s="8" t="s">
        <v>76</v>
      </c>
      <c r="C84" s="9">
        <v>143</v>
      </c>
      <c r="D84" s="9">
        <v>186</v>
      </c>
      <c r="E84" s="9">
        <v>186</v>
      </c>
      <c r="F84" s="9">
        <v>116</v>
      </c>
      <c r="G84" s="10">
        <v>7.7012705000000001E-2</v>
      </c>
      <c r="H84" s="9">
        <v>765</v>
      </c>
      <c r="I84" s="9">
        <v>898</v>
      </c>
      <c r="J84" s="9">
        <v>973</v>
      </c>
      <c r="K84" s="9">
        <v>958</v>
      </c>
      <c r="L84" s="10">
        <v>-6.7295462E-2</v>
      </c>
      <c r="M84" s="10">
        <v>-1.8399768249999999</v>
      </c>
      <c r="N84" s="10">
        <v>-1.8399768249999999</v>
      </c>
      <c r="O84" s="10">
        <v>-2.0331916730000001</v>
      </c>
      <c r="P84" s="10">
        <v>0</v>
      </c>
      <c r="Q84" s="10">
        <v>0.19748022900000001</v>
      </c>
      <c r="R84" s="10">
        <v>7.7121999999999998E-5</v>
      </c>
      <c r="S84" s="11">
        <v>1651</v>
      </c>
      <c r="T84" s="9">
        <v>269</v>
      </c>
      <c r="U84" s="9">
        <v>-495</v>
      </c>
      <c r="V84" s="20">
        <v>-495</v>
      </c>
      <c r="W84" s="27">
        <f t="shared" si="5"/>
        <v>-495000</v>
      </c>
      <c r="X84" s="27">
        <f t="shared" si="6"/>
        <v>-503258.3</v>
      </c>
      <c r="Y84" s="28" t="str">
        <f t="shared" si="7"/>
        <v>Y</v>
      </c>
      <c r="Z84" s="28" t="str">
        <f t="shared" si="8"/>
        <v>N</v>
      </c>
      <c r="AA84" s="27">
        <f t="shared" si="9"/>
        <v>8258.2999999999884</v>
      </c>
    </row>
    <row r="85" spans="1:27" x14ac:dyDescent="0.25">
      <c r="A85" s="7" t="s">
        <v>287</v>
      </c>
      <c r="B85" s="8" t="s">
        <v>77</v>
      </c>
      <c r="C85" s="9">
        <v>416</v>
      </c>
      <c r="D85" s="9" t="s">
        <v>313</v>
      </c>
      <c r="E85" s="9">
        <v>1918</v>
      </c>
      <c r="F85" s="9">
        <v>1839</v>
      </c>
      <c r="G85" s="10">
        <v>-0.25797165</v>
      </c>
      <c r="H85" s="9">
        <v>512</v>
      </c>
      <c r="I85" s="9" t="s">
        <v>313</v>
      </c>
      <c r="J85" s="9">
        <v>1703</v>
      </c>
      <c r="K85" s="9">
        <v>1824</v>
      </c>
      <c r="L85" s="10">
        <v>-0.239830442</v>
      </c>
      <c r="M85" s="10">
        <v>-0.231043466</v>
      </c>
      <c r="N85" s="10">
        <v>-0.231043466</v>
      </c>
      <c r="O85" s="9" t="s">
        <v>313</v>
      </c>
      <c r="P85" s="10">
        <v>1.4116700000000001E-3</v>
      </c>
      <c r="Q85" s="10">
        <v>0.13624488800000001</v>
      </c>
      <c r="R85" s="10">
        <v>3.4827999999999998E-2</v>
      </c>
      <c r="S85" s="11">
        <v>708</v>
      </c>
      <c r="T85" s="9">
        <v>416</v>
      </c>
      <c r="U85" s="9">
        <v>-96</v>
      </c>
      <c r="V85" s="20">
        <v>-96</v>
      </c>
      <c r="W85" s="27">
        <f t="shared" si="5"/>
        <v>-96000</v>
      </c>
      <c r="X85" s="27">
        <f t="shared" si="6"/>
        <v>-108771.2</v>
      </c>
      <c r="Y85" s="28" t="str">
        <f t="shared" si="7"/>
        <v>Y</v>
      </c>
      <c r="Z85" s="28" t="str">
        <f t="shared" si="8"/>
        <v>N</v>
      </c>
      <c r="AA85" s="27">
        <f t="shared" si="9"/>
        <v>12771.199999999997</v>
      </c>
    </row>
    <row r="86" spans="1:27" x14ac:dyDescent="0.25">
      <c r="A86" s="7" t="s">
        <v>287</v>
      </c>
      <c r="B86" s="8" t="s">
        <v>78</v>
      </c>
      <c r="C86" s="9">
        <v>1694</v>
      </c>
      <c r="D86" s="9">
        <v>2400</v>
      </c>
      <c r="E86" s="9">
        <v>2348</v>
      </c>
      <c r="F86" s="9">
        <v>2661</v>
      </c>
      <c r="G86" s="10">
        <v>-0.121185951</v>
      </c>
      <c r="H86" s="9">
        <v>1667</v>
      </c>
      <c r="I86" s="9">
        <v>2103</v>
      </c>
      <c r="J86" s="9">
        <v>2179</v>
      </c>
      <c r="K86" s="9">
        <v>2010</v>
      </c>
      <c r="L86" s="10">
        <v>-5.6957000000000001E-2</v>
      </c>
      <c r="M86" s="10">
        <v>6.1385500000000003E-2</v>
      </c>
      <c r="N86" s="10">
        <v>6.1385500000000003E-2</v>
      </c>
      <c r="O86" s="10">
        <v>0.160069499</v>
      </c>
      <c r="P86" s="10">
        <v>9.9783000000000007E-3</v>
      </c>
      <c r="Q86" s="10">
        <v>0.28114090800000002</v>
      </c>
      <c r="R86" s="10">
        <v>7.1297905999999994E-2</v>
      </c>
      <c r="S86" s="11">
        <v>2709</v>
      </c>
      <c r="T86" s="9">
        <v>1776</v>
      </c>
      <c r="U86" s="9">
        <v>109</v>
      </c>
      <c r="V86" s="20">
        <v>109</v>
      </c>
      <c r="W86" s="27">
        <f t="shared" si="5"/>
        <v>109000</v>
      </c>
      <c r="X86" s="27">
        <f t="shared" si="6"/>
        <v>54476.799999999996</v>
      </c>
      <c r="Y86" s="28" t="str">
        <f t="shared" si="7"/>
        <v>N</v>
      </c>
      <c r="Z86" s="28" t="str">
        <f t="shared" si="8"/>
        <v>N</v>
      </c>
      <c r="AA86" s="27">
        <f t="shared" si="9"/>
        <v>54523.200000000004</v>
      </c>
    </row>
    <row r="87" spans="1:27" x14ac:dyDescent="0.25">
      <c r="A87" s="7" t="s">
        <v>287</v>
      </c>
      <c r="B87" s="8" t="s">
        <v>79</v>
      </c>
      <c r="C87" s="9">
        <v>8920</v>
      </c>
      <c r="D87" s="9">
        <v>6527</v>
      </c>
      <c r="E87" s="9">
        <v>6362</v>
      </c>
      <c r="F87" s="9">
        <v>3869</v>
      </c>
      <c r="G87" s="10">
        <v>0.43524213099999998</v>
      </c>
      <c r="H87" s="9">
        <v>9957</v>
      </c>
      <c r="I87" s="9">
        <v>7816</v>
      </c>
      <c r="J87" s="9">
        <v>8608</v>
      </c>
      <c r="K87" s="9">
        <v>4898</v>
      </c>
      <c r="L87" s="10">
        <v>0.34431010299999998</v>
      </c>
      <c r="M87" s="10">
        <v>-0.116186963</v>
      </c>
      <c r="N87" s="10">
        <v>-0.116186963</v>
      </c>
      <c r="O87" s="10">
        <v>-0.20961769999999999</v>
      </c>
      <c r="P87" s="10">
        <v>9.1850000000000005E-3</v>
      </c>
      <c r="Q87" s="10">
        <v>0.21580459199999999</v>
      </c>
      <c r="R87" s="10">
        <v>5.9015600000000001E-2</v>
      </c>
      <c r="S87" s="11">
        <v>8327</v>
      </c>
      <c r="T87" s="9">
        <v>8920</v>
      </c>
      <c r="U87" s="9">
        <v>-1036</v>
      </c>
      <c r="V87" s="20">
        <v>-1036</v>
      </c>
      <c r="W87" s="27">
        <f t="shared" si="5"/>
        <v>-1036000</v>
      </c>
      <c r="X87" s="27">
        <f t="shared" si="6"/>
        <v>-1309844</v>
      </c>
      <c r="Y87" s="28" t="str">
        <f t="shared" si="7"/>
        <v>Y</v>
      </c>
      <c r="Z87" s="28" t="str">
        <f t="shared" si="8"/>
        <v>N</v>
      </c>
      <c r="AA87" s="27">
        <f t="shared" si="9"/>
        <v>273844</v>
      </c>
    </row>
    <row r="88" spans="1:27" x14ac:dyDescent="0.25">
      <c r="A88" s="7" t="s">
        <v>287</v>
      </c>
      <c r="B88" s="8" t="s">
        <v>80</v>
      </c>
      <c r="C88" s="9">
        <v>38020</v>
      </c>
      <c r="D88" s="9">
        <v>38516</v>
      </c>
      <c r="E88" s="9">
        <v>38843</v>
      </c>
      <c r="F88" s="9">
        <v>38554</v>
      </c>
      <c r="G88" s="10">
        <v>-4.6166999999999996E-3</v>
      </c>
      <c r="H88" s="9">
        <v>19086</v>
      </c>
      <c r="I88" s="9">
        <v>19321</v>
      </c>
      <c r="J88" s="9">
        <v>19798</v>
      </c>
      <c r="K88" s="9">
        <v>20169</v>
      </c>
      <c r="L88" s="10">
        <v>-1.7892999999999999E-2</v>
      </c>
      <c r="M88" s="10">
        <v>0.498003484</v>
      </c>
      <c r="N88" s="10">
        <v>0.498003484</v>
      </c>
      <c r="O88" s="10">
        <v>0.49554066699999999</v>
      </c>
      <c r="P88" s="10">
        <v>0</v>
      </c>
      <c r="Q88" s="10">
        <v>0.155064015</v>
      </c>
      <c r="R88" s="10">
        <v>2.4888199999999999E-2</v>
      </c>
      <c r="S88" s="11">
        <v>9089</v>
      </c>
      <c r="T88" s="9">
        <v>38020</v>
      </c>
      <c r="U88" s="9">
        <v>18934</v>
      </c>
      <c r="V88" s="20">
        <v>18934</v>
      </c>
      <c r="W88" s="27">
        <f t="shared" si="5"/>
        <v>18934000</v>
      </c>
      <c r="X88" s="27">
        <f t="shared" si="6"/>
        <v>17766786</v>
      </c>
      <c r="Y88" s="28" t="str">
        <f t="shared" si="7"/>
        <v>N</v>
      </c>
      <c r="Z88" s="28" t="str">
        <f t="shared" si="8"/>
        <v>N</v>
      </c>
      <c r="AA88" s="27">
        <f t="shared" si="9"/>
        <v>1167214</v>
      </c>
    </row>
    <row r="89" spans="1:27" x14ac:dyDescent="0.25">
      <c r="A89" s="7" t="s">
        <v>287</v>
      </c>
      <c r="B89" s="8" t="s">
        <v>81</v>
      </c>
      <c r="C89" s="9">
        <v>752</v>
      </c>
      <c r="D89" s="9">
        <v>636</v>
      </c>
      <c r="E89" s="9">
        <v>460</v>
      </c>
      <c r="F89" s="9">
        <v>417</v>
      </c>
      <c r="G89" s="10">
        <v>0.26714298199999997</v>
      </c>
      <c r="H89" s="9">
        <v>688</v>
      </c>
      <c r="I89" s="9">
        <v>839</v>
      </c>
      <c r="J89" s="9">
        <v>375</v>
      </c>
      <c r="K89" s="9">
        <v>406</v>
      </c>
      <c r="L89" s="10">
        <v>0.23144150399999999</v>
      </c>
      <c r="M89" s="10">
        <v>8.5268729000000001E-2</v>
      </c>
      <c r="N89" s="10">
        <v>8.5268729000000001E-2</v>
      </c>
      <c r="O89" s="10">
        <v>-2.8946E-2</v>
      </c>
      <c r="P89" s="10">
        <v>0</v>
      </c>
      <c r="Q89" s="10">
        <v>0.109964982</v>
      </c>
      <c r="R89" s="10">
        <v>0</v>
      </c>
      <c r="S89" s="11">
        <v>434</v>
      </c>
      <c r="T89" s="9">
        <v>752</v>
      </c>
      <c r="U89" s="9">
        <v>64</v>
      </c>
      <c r="V89" s="20">
        <v>64</v>
      </c>
      <c r="W89" s="27">
        <f t="shared" si="5"/>
        <v>64000</v>
      </c>
      <c r="X89" s="27">
        <f t="shared" si="6"/>
        <v>40913.599999999999</v>
      </c>
      <c r="Y89" s="28" t="str">
        <f t="shared" si="7"/>
        <v>N</v>
      </c>
      <c r="Z89" s="28" t="str">
        <f t="shared" si="8"/>
        <v>N</v>
      </c>
      <c r="AA89" s="27">
        <f t="shared" si="9"/>
        <v>23086.400000000001</v>
      </c>
    </row>
    <row r="90" spans="1:27" x14ac:dyDescent="0.25">
      <c r="A90" s="7" t="s">
        <v>287</v>
      </c>
      <c r="B90" s="8" t="s">
        <v>82</v>
      </c>
      <c r="C90" s="9">
        <v>771</v>
      </c>
      <c r="D90" s="9">
        <v>882</v>
      </c>
      <c r="E90" s="9">
        <v>664</v>
      </c>
      <c r="F90" s="9">
        <v>580</v>
      </c>
      <c r="G90" s="10">
        <v>0.10979657399999999</v>
      </c>
      <c r="H90" s="9">
        <v>707</v>
      </c>
      <c r="I90" s="9">
        <v>885</v>
      </c>
      <c r="J90" s="9">
        <v>654</v>
      </c>
      <c r="K90" s="9">
        <v>683</v>
      </c>
      <c r="L90" s="10">
        <v>1.16642E-2</v>
      </c>
      <c r="M90" s="10">
        <v>8.3782367999999996E-2</v>
      </c>
      <c r="N90" s="10">
        <v>8.3782367999999996E-2</v>
      </c>
      <c r="O90" s="10">
        <v>3.8416899999999997E-2</v>
      </c>
      <c r="P90" s="10">
        <v>0</v>
      </c>
      <c r="Q90" s="10">
        <v>0.62486840099999996</v>
      </c>
      <c r="R90" s="10">
        <v>6.6844378999999995E-2</v>
      </c>
      <c r="S90" s="11">
        <v>2504</v>
      </c>
      <c r="T90" s="9">
        <v>771</v>
      </c>
      <c r="U90" s="9">
        <v>65</v>
      </c>
      <c r="V90" s="20">
        <v>65</v>
      </c>
      <c r="W90" s="27">
        <f t="shared" si="5"/>
        <v>65000</v>
      </c>
      <c r="X90" s="27">
        <f t="shared" si="6"/>
        <v>41330.300000000003</v>
      </c>
      <c r="Y90" s="28" t="str">
        <f t="shared" si="7"/>
        <v>N</v>
      </c>
      <c r="Z90" s="28" t="str">
        <f t="shared" si="8"/>
        <v>N</v>
      </c>
      <c r="AA90" s="27">
        <f t="shared" si="9"/>
        <v>23669.699999999997</v>
      </c>
    </row>
    <row r="91" spans="1:27" x14ac:dyDescent="0.25">
      <c r="A91" s="7" t="s">
        <v>287</v>
      </c>
      <c r="B91" s="8" t="s">
        <v>83</v>
      </c>
      <c r="C91" s="9">
        <v>20666</v>
      </c>
      <c r="D91" s="9">
        <v>20556</v>
      </c>
      <c r="E91" s="9">
        <v>17091</v>
      </c>
      <c r="F91" s="9">
        <v>19693</v>
      </c>
      <c r="G91" s="10">
        <v>1.6477200000000001E-2</v>
      </c>
      <c r="H91" s="9">
        <v>8391</v>
      </c>
      <c r="I91" s="9">
        <v>8166</v>
      </c>
      <c r="J91" s="9">
        <v>9562</v>
      </c>
      <c r="K91" s="9">
        <v>11367</v>
      </c>
      <c r="L91" s="10">
        <v>-8.7260786000000007E-2</v>
      </c>
      <c r="M91" s="10">
        <v>0.59397285600000005</v>
      </c>
      <c r="N91" s="10">
        <v>0.59397285600000005</v>
      </c>
      <c r="O91" s="10">
        <v>0.55209177200000004</v>
      </c>
      <c r="P91" s="10">
        <v>1.46471E-2</v>
      </c>
      <c r="Q91" s="10">
        <v>0.21735304</v>
      </c>
      <c r="R91" s="10">
        <v>1.25316E-2</v>
      </c>
      <c r="S91" s="11">
        <v>5279</v>
      </c>
      <c r="T91" s="9">
        <v>20666</v>
      </c>
      <c r="U91" s="9">
        <v>12275</v>
      </c>
      <c r="V91" s="20">
        <v>12275</v>
      </c>
      <c r="W91" s="27">
        <f t="shared" si="5"/>
        <v>12275000</v>
      </c>
      <c r="X91" s="27">
        <f t="shared" si="6"/>
        <v>11640553.800000001</v>
      </c>
      <c r="Y91" s="28" t="str">
        <f t="shared" si="7"/>
        <v>N</v>
      </c>
      <c r="Z91" s="28" t="str">
        <f t="shared" si="8"/>
        <v>N</v>
      </c>
      <c r="AA91" s="27">
        <f t="shared" si="9"/>
        <v>634446.19999999925</v>
      </c>
    </row>
    <row r="92" spans="1:27" x14ac:dyDescent="0.25">
      <c r="A92" s="7" t="s">
        <v>287</v>
      </c>
      <c r="B92" s="8" t="s">
        <v>84</v>
      </c>
      <c r="C92" s="9">
        <v>1357</v>
      </c>
      <c r="D92" s="9">
        <v>1213</v>
      </c>
      <c r="E92" s="9">
        <v>1128</v>
      </c>
      <c r="F92" s="9">
        <v>764</v>
      </c>
      <c r="G92" s="10">
        <v>0.25846389600000003</v>
      </c>
      <c r="H92" s="9">
        <v>1021</v>
      </c>
      <c r="I92" s="9">
        <v>946</v>
      </c>
      <c r="J92" s="9">
        <v>947</v>
      </c>
      <c r="K92" s="9">
        <v>890</v>
      </c>
      <c r="L92" s="10">
        <v>4.9053800000000002E-2</v>
      </c>
      <c r="M92" s="10">
        <v>0.247655814</v>
      </c>
      <c r="N92" s="10">
        <v>0.247655814</v>
      </c>
      <c r="O92" s="10">
        <v>0.21207693</v>
      </c>
      <c r="P92" s="10">
        <v>2.4551899999999999E-3</v>
      </c>
      <c r="Q92" s="10">
        <v>0.15351625999999999</v>
      </c>
      <c r="R92" s="10">
        <v>5.83163E-3</v>
      </c>
      <c r="S92" s="11">
        <v>1712</v>
      </c>
      <c r="T92" s="9">
        <v>1357</v>
      </c>
      <c r="U92" s="9">
        <v>336</v>
      </c>
      <c r="V92" s="20">
        <v>336</v>
      </c>
      <c r="W92" s="27">
        <f t="shared" si="5"/>
        <v>336000</v>
      </c>
      <c r="X92" s="27">
        <f t="shared" si="6"/>
        <v>294340.09999999998</v>
      </c>
      <c r="Y92" s="28" t="str">
        <f t="shared" si="7"/>
        <v>N</v>
      </c>
      <c r="Z92" s="28" t="str">
        <f t="shared" si="8"/>
        <v>N</v>
      </c>
      <c r="AA92" s="27">
        <f t="shared" si="9"/>
        <v>41659.900000000023</v>
      </c>
    </row>
    <row r="93" spans="1:27" x14ac:dyDescent="0.25">
      <c r="A93" s="7" t="s">
        <v>287</v>
      </c>
      <c r="B93" s="8" t="s">
        <v>85</v>
      </c>
      <c r="C93" s="9">
        <v>8766</v>
      </c>
      <c r="D93" s="9">
        <v>6779</v>
      </c>
      <c r="E93" s="9">
        <v>6572</v>
      </c>
      <c r="F93" s="9">
        <v>6150</v>
      </c>
      <c r="G93" s="10">
        <v>0.14179720400000001</v>
      </c>
      <c r="H93" s="9">
        <v>7385</v>
      </c>
      <c r="I93" s="9">
        <v>6482</v>
      </c>
      <c r="J93" s="9">
        <v>5904</v>
      </c>
      <c r="K93" s="9">
        <v>5429</v>
      </c>
      <c r="L93" s="10">
        <v>0.12007567199999999</v>
      </c>
      <c r="M93" s="10">
        <v>0.15751340899999999</v>
      </c>
      <c r="N93" s="10">
        <v>0.15751340899999999</v>
      </c>
      <c r="O93" s="10">
        <v>0.14465819199999999</v>
      </c>
      <c r="P93" s="10">
        <v>0</v>
      </c>
      <c r="Q93" s="10">
        <v>0.55001251299999998</v>
      </c>
      <c r="R93" s="10">
        <v>1.31638E-2</v>
      </c>
      <c r="S93" s="11">
        <v>7350</v>
      </c>
      <c r="T93" s="9">
        <v>8766</v>
      </c>
      <c r="U93" s="9">
        <v>1381</v>
      </c>
      <c r="V93" s="20">
        <v>1381</v>
      </c>
      <c r="W93" s="27">
        <f t="shared" si="5"/>
        <v>1381000</v>
      </c>
      <c r="X93" s="27">
        <f t="shared" si="6"/>
        <v>1111883.8</v>
      </c>
      <c r="Y93" s="28" t="str">
        <f t="shared" si="7"/>
        <v>N</v>
      </c>
      <c r="Z93" s="28" t="str">
        <f t="shared" si="8"/>
        <v>N</v>
      </c>
      <c r="AA93" s="27">
        <f t="shared" si="9"/>
        <v>269116.19999999995</v>
      </c>
    </row>
    <row r="94" spans="1:27" x14ac:dyDescent="0.25">
      <c r="A94" s="7" t="s">
        <v>287</v>
      </c>
      <c r="B94" s="8" t="s">
        <v>86</v>
      </c>
      <c r="C94" s="9">
        <v>1527</v>
      </c>
      <c r="D94" s="9">
        <v>1855</v>
      </c>
      <c r="E94" s="9">
        <v>1749</v>
      </c>
      <c r="F94" s="9">
        <v>1473</v>
      </c>
      <c r="G94" s="10">
        <v>1.2305200000000001E-2</v>
      </c>
      <c r="H94" s="9">
        <v>1494</v>
      </c>
      <c r="I94" s="9">
        <v>1687</v>
      </c>
      <c r="J94" s="9">
        <v>1753</v>
      </c>
      <c r="K94" s="9">
        <v>1477</v>
      </c>
      <c r="L94" s="10">
        <v>3.7247600000000001E-3</v>
      </c>
      <c r="M94" s="10">
        <v>2.1756299999999999E-2</v>
      </c>
      <c r="N94" s="10">
        <v>2.1756299999999999E-2</v>
      </c>
      <c r="O94" s="10">
        <v>3.8398099999999998E-2</v>
      </c>
      <c r="P94" s="10">
        <v>1.9008499999999999E-3</v>
      </c>
      <c r="Q94" s="10">
        <v>0.28680036599999997</v>
      </c>
      <c r="R94" s="10">
        <v>6.5495736999999998E-2</v>
      </c>
      <c r="S94" s="11">
        <v>1320</v>
      </c>
      <c r="T94" s="9">
        <v>1527</v>
      </c>
      <c r="U94" s="9">
        <v>33</v>
      </c>
      <c r="V94" s="20">
        <v>33</v>
      </c>
      <c r="W94" s="27">
        <f t="shared" si="5"/>
        <v>33000</v>
      </c>
      <c r="X94" s="27">
        <f t="shared" si="6"/>
        <v>-13878.900000000001</v>
      </c>
      <c r="Y94" s="28" t="str">
        <f t="shared" si="7"/>
        <v>Y</v>
      </c>
      <c r="Z94" s="28" t="str">
        <f t="shared" si="8"/>
        <v>Y</v>
      </c>
      <c r="AA94" s="27">
        <f t="shared" si="9"/>
        <v>46878.9</v>
      </c>
    </row>
    <row r="95" spans="1:27" x14ac:dyDescent="0.25">
      <c r="A95" s="7" t="s">
        <v>287</v>
      </c>
      <c r="B95" s="8" t="s">
        <v>87</v>
      </c>
      <c r="C95" s="9">
        <v>5789</v>
      </c>
      <c r="D95" s="9">
        <v>5596</v>
      </c>
      <c r="E95" s="9">
        <v>6015</v>
      </c>
      <c r="F95" s="9">
        <v>5516</v>
      </c>
      <c r="G95" s="10">
        <v>1.6490299999999999E-2</v>
      </c>
      <c r="H95" s="9">
        <v>4756</v>
      </c>
      <c r="I95" s="9">
        <v>4679</v>
      </c>
      <c r="J95" s="9">
        <v>4436</v>
      </c>
      <c r="K95" s="9">
        <v>4183</v>
      </c>
      <c r="L95" s="10">
        <v>4.5698799999999998E-2</v>
      </c>
      <c r="M95" s="10">
        <v>0.178654057</v>
      </c>
      <c r="N95" s="10">
        <v>0.178679163</v>
      </c>
      <c r="O95" s="10">
        <v>0.19771359099999999</v>
      </c>
      <c r="P95" s="10">
        <v>0</v>
      </c>
      <c r="Q95" s="10">
        <v>0.12100000800000001</v>
      </c>
      <c r="R95" s="10">
        <v>2.0640100000000002E-2</v>
      </c>
      <c r="S95" s="11">
        <v>2878</v>
      </c>
      <c r="T95" s="9">
        <v>5791</v>
      </c>
      <c r="U95" s="9">
        <v>1035</v>
      </c>
      <c r="V95" s="20">
        <v>1035</v>
      </c>
      <c r="W95" s="27">
        <f t="shared" si="5"/>
        <v>1035000</v>
      </c>
      <c r="X95" s="27">
        <f t="shared" si="6"/>
        <v>857216.3</v>
      </c>
      <c r="Y95" s="28" t="str">
        <f t="shared" si="7"/>
        <v>N</v>
      </c>
      <c r="Z95" s="28" t="str">
        <f t="shared" si="8"/>
        <v>N</v>
      </c>
      <c r="AA95" s="27">
        <f t="shared" si="9"/>
        <v>177783.69999999995</v>
      </c>
    </row>
    <row r="96" spans="1:27" x14ac:dyDescent="0.25">
      <c r="A96" s="18" t="s">
        <v>288</v>
      </c>
      <c r="B96" s="14" t="s">
        <v>319</v>
      </c>
      <c r="C96" s="15">
        <v>5391</v>
      </c>
      <c r="D96" s="15">
        <v>5103</v>
      </c>
      <c r="E96" s="15">
        <v>4743</v>
      </c>
      <c r="F96" s="15">
        <v>4604</v>
      </c>
      <c r="G96" s="16">
        <v>5.7000000000000002E-2</v>
      </c>
      <c r="H96" s="15">
        <v>3965</v>
      </c>
      <c r="I96" s="15">
        <v>3770</v>
      </c>
      <c r="J96" s="15">
        <v>3457</v>
      </c>
      <c r="K96" s="15">
        <v>3411</v>
      </c>
      <c r="L96" s="16">
        <v>5.4100000000000002E-2</v>
      </c>
      <c r="M96" s="16">
        <v>0.2651</v>
      </c>
      <c r="N96" s="16">
        <v>0.26669999999999999</v>
      </c>
      <c r="O96" s="16">
        <v>0.27060000000000001</v>
      </c>
      <c r="P96" s="16">
        <v>5.7000000000000002E-3</v>
      </c>
      <c r="Q96" s="16">
        <v>0.2455</v>
      </c>
      <c r="R96" s="16">
        <v>5.6399999999999999E-2</v>
      </c>
      <c r="S96" s="17">
        <v>4304</v>
      </c>
      <c r="T96" s="15">
        <v>5395</v>
      </c>
      <c r="U96" s="15">
        <v>1430</v>
      </c>
      <c r="V96" s="19">
        <v>1442</v>
      </c>
      <c r="W96" s="25">
        <f t="shared" si="5"/>
        <v>1442000</v>
      </c>
      <c r="X96" s="25">
        <f t="shared" si="6"/>
        <v>1276373.5</v>
      </c>
      <c r="Y96" s="26" t="str">
        <f t="shared" si="7"/>
        <v>N</v>
      </c>
      <c r="Z96" s="26" t="str">
        <f t="shared" si="8"/>
        <v>N</v>
      </c>
      <c r="AA96" s="25">
        <f t="shared" si="9"/>
        <v>165626.5</v>
      </c>
    </row>
    <row r="97" spans="1:27" x14ac:dyDescent="0.25">
      <c r="A97" s="7" t="s">
        <v>288</v>
      </c>
      <c r="B97" s="8" t="s">
        <v>88</v>
      </c>
      <c r="C97" s="9">
        <v>13792</v>
      </c>
      <c r="D97" s="9">
        <v>13743</v>
      </c>
      <c r="E97" s="9">
        <v>12916</v>
      </c>
      <c r="F97" s="9">
        <v>11862</v>
      </c>
      <c r="G97" s="10">
        <v>5.42348E-2</v>
      </c>
      <c r="H97" s="9">
        <v>10974</v>
      </c>
      <c r="I97" s="9">
        <v>10729</v>
      </c>
      <c r="J97" s="9">
        <v>10071</v>
      </c>
      <c r="K97" s="9">
        <v>10167</v>
      </c>
      <c r="L97" s="10">
        <v>2.6458099999999998E-2</v>
      </c>
      <c r="M97" s="10">
        <v>0.20432134599999999</v>
      </c>
      <c r="N97" s="10">
        <v>0.20725276300000001</v>
      </c>
      <c r="O97" s="10">
        <v>0.21769745900000001</v>
      </c>
      <c r="P97" s="10">
        <v>1.77725E-2</v>
      </c>
      <c r="Q97" s="10">
        <v>0.21919909800000001</v>
      </c>
      <c r="R97" s="10">
        <v>5.8708700000000003E-2</v>
      </c>
      <c r="S97" s="11">
        <v>10156</v>
      </c>
      <c r="T97" s="9">
        <v>13792</v>
      </c>
      <c r="U97" s="9">
        <v>2818</v>
      </c>
      <c r="V97" s="20">
        <v>2869</v>
      </c>
      <c r="W97" s="27">
        <f t="shared" si="5"/>
        <v>2869000</v>
      </c>
      <c r="X97" s="27">
        <f t="shared" si="6"/>
        <v>2445585.6</v>
      </c>
      <c r="Y97" s="28" t="str">
        <f t="shared" si="7"/>
        <v>N</v>
      </c>
      <c r="Z97" s="28" t="str">
        <f t="shared" si="8"/>
        <v>N</v>
      </c>
      <c r="AA97" s="27">
        <f t="shared" si="9"/>
        <v>423414.39999999991</v>
      </c>
    </row>
    <row r="98" spans="1:27" x14ac:dyDescent="0.25">
      <c r="A98" s="7" t="s">
        <v>288</v>
      </c>
      <c r="B98" s="8" t="s">
        <v>89</v>
      </c>
      <c r="C98" s="9">
        <v>501</v>
      </c>
      <c r="D98" s="9">
        <v>510</v>
      </c>
      <c r="E98" s="9">
        <v>577</v>
      </c>
      <c r="F98" s="9">
        <v>807</v>
      </c>
      <c r="G98" s="10">
        <v>-0.12651105300000001</v>
      </c>
      <c r="H98" s="9">
        <v>258</v>
      </c>
      <c r="I98" s="9">
        <v>227</v>
      </c>
      <c r="J98" s="9">
        <v>278</v>
      </c>
      <c r="K98" s="9">
        <v>343</v>
      </c>
      <c r="L98" s="10">
        <v>-8.3066747999999996E-2</v>
      </c>
      <c r="M98" s="10">
        <v>0.48558852600000002</v>
      </c>
      <c r="N98" s="10">
        <v>0.48630632600000001</v>
      </c>
      <c r="O98" s="10">
        <v>0.52012728600000002</v>
      </c>
      <c r="P98" s="10">
        <v>0</v>
      </c>
      <c r="Q98" s="10">
        <v>0.19994211100000001</v>
      </c>
      <c r="R98" s="10">
        <v>0</v>
      </c>
      <c r="S98" s="11">
        <v>924</v>
      </c>
      <c r="T98" s="9">
        <v>501</v>
      </c>
      <c r="U98" s="9">
        <v>243</v>
      </c>
      <c r="V98" s="20">
        <v>244</v>
      </c>
      <c r="W98" s="27">
        <f t="shared" si="5"/>
        <v>244000</v>
      </c>
      <c r="X98" s="27">
        <f t="shared" si="6"/>
        <v>228619.3</v>
      </c>
      <c r="Y98" s="28" t="str">
        <f t="shared" si="7"/>
        <v>N</v>
      </c>
      <c r="Z98" s="28" t="str">
        <f t="shared" si="8"/>
        <v>N</v>
      </c>
      <c r="AA98" s="27">
        <f t="shared" si="9"/>
        <v>15380.700000000012</v>
      </c>
    </row>
    <row r="99" spans="1:27" x14ac:dyDescent="0.25">
      <c r="A99" s="7" t="s">
        <v>288</v>
      </c>
      <c r="B99" s="8" t="s">
        <v>90</v>
      </c>
      <c r="C99" s="9">
        <v>2766</v>
      </c>
      <c r="D99" s="9">
        <v>2505</v>
      </c>
      <c r="E99" s="9">
        <v>2545</v>
      </c>
      <c r="F99" s="9">
        <v>2328</v>
      </c>
      <c r="G99" s="10">
        <v>6.2634171000000002E-2</v>
      </c>
      <c r="H99" s="9">
        <v>2181</v>
      </c>
      <c r="I99" s="9">
        <v>1997</v>
      </c>
      <c r="J99" s="9">
        <v>2050</v>
      </c>
      <c r="K99" s="9">
        <v>2051</v>
      </c>
      <c r="L99" s="10">
        <v>2.1229100000000001E-2</v>
      </c>
      <c r="M99" s="10">
        <v>0.21137197299999999</v>
      </c>
      <c r="N99" s="10">
        <v>0.21137197299999999</v>
      </c>
      <c r="O99" s="10">
        <v>0.19909845600000001</v>
      </c>
      <c r="P99" s="10">
        <v>0</v>
      </c>
      <c r="Q99" s="10">
        <v>0.32104554299999999</v>
      </c>
      <c r="R99" s="10">
        <v>0</v>
      </c>
      <c r="S99" s="11">
        <v>2984</v>
      </c>
      <c r="T99" s="9">
        <v>2766</v>
      </c>
      <c r="U99" s="9">
        <v>585</v>
      </c>
      <c r="V99" s="20">
        <v>585</v>
      </c>
      <c r="W99" s="27">
        <f t="shared" si="5"/>
        <v>585000</v>
      </c>
      <c r="X99" s="27">
        <f t="shared" si="6"/>
        <v>500083.8</v>
      </c>
      <c r="Y99" s="28" t="str">
        <f t="shared" si="7"/>
        <v>N</v>
      </c>
      <c r="Z99" s="28" t="str">
        <f t="shared" si="8"/>
        <v>N</v>
      </c>
      <c r="AA99" s="27">
        <f t="shared" si="9"/>
        <v>84916.200000000012</v>
      </c>
    </row>
    <row r="100" spans="1:27" x14ac:dyDescent="0.25">
      <c r="A100" s="7" t="s">
        <v>288</v>
      </c>
      <c r="B100" s="8" t="s">
        <v>91</v>
      </c>
      <c r="C100" s="9">
        <v>3121</v>
      </c>
      <c r="D100" s="9">
        <v>2950</v>
      </c>
      <c r="E100" s="9">
        <v>2761</v>
      </c>
      <c r="F100" s="9">
        <v>2576</v>
      </c>
      <c r="G100" s="10">
        <v>7.0535045000000005E-2</v>
      </c>
      <c r="H100" s="9">
        <v>3096</v>
      </c>
      <c r="I100" s="9">
        <v>2940</v>
      </c>
      <c r="J100" s="9">
        <v>2761</v>
      </c>
      <c r="K100" s="9">
        <v>2576</v>
      </c>
      <c r="L100" s="10">
        <v>6.7299835000000002E-2</v>
      </c>
      <c r="M100" s="10">
        <v>8.0105999999999997E-3</v>
      </c>
      <c r="N100" s="10">
        <v>8.0105999999999997E-3</v>
      </c>
      <c r="O100" s="10">
        <v>5.6028600000000003E-3</v>
      </c>
      <c r="P100" s="10">
        <v>0</v>
      </c>
      <c r="Q100" s="10">
        <v>0.31570518199999997</v>
      </c>
      <c r="R100" s="10">
        <v>5.27141E-2</v>
      </c>
      <c r="S100" s="11">
        <v>5247</v>
      </c>
      <c r="T100" s="9">
        <v>3121</v>
      </c>
      <c r="U100" s="9">
        <v>25</v>
      </c>
      <c r="V100" s="20">
        <v>25</v>
      </c>
      <c r="W100" s="27">
        <f t="shared" si="5"/>
        <v>25000</v>
      </c>
      <c r="X100" s="27">
        <f t="shared" si="6"/>
        <v>-70814.700000000012</v>
      </c>
      <c r="Y100" s="28" t="str">
        <f t="shared" si="7"/>
        <v>Y</v>
      </c>
      <c r="Z100" s="28" t="str">
        <f t="shared" si="8"/>
        <v>Y</v>
      </c>
      <c r="AA100" s="27">
        <f t="shared" si="9"/>
        <v>95814.700000000012</v>
      </c>
    </row>
    <row r="101" spans="1:27" x14ac:dyDescent="0.25">
      <c r="A101" s="7" t="s">
        <v>288</v>
      </c>
      <c r="B101" s="8" t="s">
        <v>92</v>
      </c>
      <c r="C101" s="9">
        <v>3472</v>
      </c>
      <c r="D101" s="9" t="s">
        <v>313</v>
      </c>
      <c r="E101" s="9" t="s">
        <v>313</v>
      </c>
      <c r="F101" s="9" t="s">
        <v>313</v>
      </c>
      <c r="G101" s="9" t="s">
        <v>313</v>
      </c>
      <c r="H101" s="9">
        <v>842</v>
      </c>
      <c r="I101" s="9" t="s">
        <v>313</v>
      </c>
      <c r="J101" s="9" t="s">
        <v>313</v>
      </c>
      <c r="K101" s="9" t="s">
        <v>313</v>
      </c>
      <c r="L101" s="9" t="s">
        <v>313</v>
      </c>
      <c r="M101" s="10">
        <v>0.75738048999999996</v>
      </c>
      <c r="N101" s="10">
        <v>0.75738048999999996</v>
      </c>
      <c r="O101" s="9" t="s">
        <v>313</v>
      </c>
      <c r="P101" s="10">
        <v>0</v>
      </c>
      <c r="Q101" s="10">
        <v>0.479999552</v>
      </c>
      <c r="R101" s="10">
        <v>0.139999135</v>
      </c>
      <c r="S101" s="11">
        <v>832</v>
      </c>
      <c r="T101" s="9">
        <v>3472</v>
      </c>
      <c r="U101" s="9">
        <v>2630</v>
      </c>
      <c r="V101" s="20">
        <v>2630</v>
      </c>
      <c r="W101" s="27">
        <f t="shared" si="5"/>
        <v>2630000</v>
      </c>
      <c r="X101" s="27">
        <f t="shared" si="6"/>
        <v>2523409.6</v>
      </c>
      <c r="Y101" s="28" t="str">
        <f t="shared" si="7"/>
        <v>N</v>
      </c>
      <c r="Z101" s="28" t="str">
        <f t="shared" si="8"/>
        <v>N</v>
      </c>
      <c r="AA101" s="27">
        <f t="shared" si="9"/>
        <v>106590.39999999991</v>
      </c>
    </row>
    <row r="102" spans="1:27" x14ac:dyDescent="0.25">
      <c r="A102" s="7" t="s">
        <v>288</v>
      </c>
      <c r="B102" s="8" t="s">
        <v>93</v>
      </c>
      <c r="C102" s="9">
        <v>1349</v>
      </c>
      <c r="D102" s="9">
        <v>1250</v>
      </c>
      <c r="E102" s="9">
        <v>1095</v>
      </c>
      <c r="F102" s="9">
        <v>549</v>
      </c>
      <c r="G102" s="10">
        <v>0.48534869899999999</v>
      </c>
      <c r="H102" s="9">
        <v>784</v>
      </c>
      <c r="I102" s="9">
        <v>782</v>
      </c>
      <c r="J102" s="9">
        <v>717</v>
      </c>
      <c r="K102" s="9">
        <v>539</v>
      </c>
      <c r="L102" s="10">
        <v>0.15190792</v>
      </c>
      <c r="M102" s="10">
        <v>0.41856274399999999</v>
      </c>
      <c r="N102" s="10">
        <v>0.41856274399999999</v>
      </c>
      <c r="O102" s="10">
        <v>0.38179997399999999</v>
      </c>
      <c r="P102" s="10">
        <v>0</v>
      </c>
      <c r="Q102" s="10">
        <v>0.372437933</v>
      </c>
      <c r="R102" s="10">
        <v>7.5236258E-2</v>
      </c>
      <c r="S102" s="11">
        <v>4962</v>
      </c>
      <c r="T102" s="9">
        <v>1349</v>
      </c>
      <c r="U102" s="9">
        <v>565</v>
      </c>
      <c r="V102" s="20">
        <v>565</v>
      </c>
      <c r="W102" s="27">
        <f t="shared" si="5"/>
        <v>565000</v>
      </c>
      <c r="X102" s="27">
        <f t="shared" si="6"/>
        <v>523585.7</v>
      </c>
      <c r="Y102" s="28" t="str">
        <f t="shared" si="7"/>
        <v>N</v>
      </c>
      <c r="Z102" s="28" t="str">
        <f t="shared" si="8"/>
        <v>N</v>
      </c>
      <c r="AA102" s="27">
        <f t="shared" si="9"/>
        <v>41414.299999999988</v>
      </c>
    </row>
    <row r="103" spans="1:27" x14ac:dyDescent="0.25">
      <c r="A103" s="7" t="s">
        <v>288</v>
      </c>
      <c r="B103" s="8" t="s">
        <v>94</v>
      </c>
      <c r="C103" s="9">
        <v>3617</v>
      </c>
      <c r="D103" s="9">
        <v>3372</v>
      </c>
      <c r="E103" s="9">
        <v>3080</v>
      </c>
      <c r="F103" s="9">
        <v>2624</v>
      </c>
      <c r="G103" s="10">
        <v>0.126092132</v>
      </c>
      <c r="H103" s="9">
        <v>2015</v>
      </c>
      <c r="I103" s="9">
        <v>2041</v>
      </c>
      <c r="J103" s="9">
        <v>1872</v>
      </c>
      <c r="K103" s="9">
        <v>2221</v>
      </c>
      <c r="L103" s="10">
        <v>-3.09E-2</v>
      </c>
      <c r="M103" s="10">
        <v>0.44292182200000002</v>
      </c>
      <c r="N103" s="10">
        <v>0.44292182200000002</v>
      </c>
      <c r="O103" s="10">
        <v>0.414450757</v>
      </c>
      <c r="P103" s="10">
        <v>6.4999799999999998E-3</v>
      </c>
      <c r="Q103" s="10">
        <v>0.29185593500000001</v>
      </c>
      <c r="R103" s="10">
        <v>3.7539000000000003E-2</v>
      </c>
      <c r="S103" s="11">
        <v>6235</v>
      </c>
      <c r="T103" s="9">
        <v>3617</v>
      </c>
      <c r="U103" s="9">
        <v>1602</v>
      </c>
      <c r="V103" s="20">
        <v>1602</v>
      </c>
      <c r="W103" s="27">
        <f t="shared" si="5"/>
        <v>1602000</v>
      </c>
      <c r="X103" s="27">
        <f t="shared" si="6"/>
        <v>1490958.1</v>
      </c>
      <c r="Y103" s="28" t="str">
        <f t="shared" si="7"/>
        <v>N</v>
      </c>
      <c r="Z103" s="28" t="str">
        <f t="shared" si="8"/>
        <v>N</v>
      </c>
      <c r="AA103" s="27">
        <f t="shared" si="9"/>
        <v>111041.89999999991</v>
      </c>
    </row>
    <row r="104" spans="1:27" x14ac:dyDescent="0.25">
      <c r="A104" s="7" t="s">
        <v>288</v>
      </c>
      <c r="B104" s="8" t="s">
        <v>95</v>
      </c>
      <c r="C104" s="9">
        <v>4867</v>
      </c>
      <c r="D104" s="9">
        <v>5090</v>
      </c>
      <c r="E104" s="9">
        <v>4787</v>
      </c>
      <c r="F104" s="9">
        <v>3939</v>
      </c>
      <c r="G104" s="10">
        <v>7.8540306000000004E-2</v>
      </c>
      <c r="H104" s="9">
        <v>3878</v>
      </c>
      <c r="I104" s="9">
        <v>2896</v>
      </c>
      <c r="J104" s="9">
        <v>3214</v>
      </c>
      <c r="K104" s="9">
        <v>3111</v>
      </c>
      <c r="L104" s="10">
        <v>8.2148844999999998E-2</v>
      </c>
      <c r="M104" s="10">
        <v>0.20325447799999999</v>
      </c>
      <c r="N104" s="10">
        <v>0.20325447799999999</v>
      </c>
      <c r="O104" s="10">
        <v>0.42939632799999999</v>
      </c>
      <c r="P104" s="10">
        <v>3.1063999999999999E-5</v>
      </c>
      <c r="Q104" s="10">
        <v>0</v>
      </c>
      <c r="R104" s="10">
        <v>0.62614472499999996</v>
      </c>
      <c r="S104" s="11">
        <v>2796</v>
      </c>
      <c r="T104" s="9">
        <v>4867</v>
      </c>
      <c r="U104" s="9">
        <v>989</v>
      </c>
      <c r="V104" s="20">
        <v>989</v>
      </c>
      <c r="W104" s="27">
        <f t="shared" si="5"/>
        <v>989000</v>
      </c>
      <c r="X104" s="27">
        <f t="shared" si="6"/>
        <v>839583.1</v>
      </c>
      <c r="Y104" s="28" t="str">
        <f t="shared" si="7"/>
        <v>N</v>
      </c>
      <c r="Z104" s="28" t="str">
        <f t="shared" si="8"/>
        <v>N</v>
      </c>
      <c r="AA104" s="27">
        <f t="shared" si="9"/>
        <v>149416.90000000002</v>
      </c>
    </row>
    <row r="105" spans="1:27" x14ac:dyDescent="0.25">
      <c r="A105" s="7" t="s">
        <v>288</v>
      </c>
      <c r="B105" s="8" t="s">
        <v>96</v>
      </c>
      <c r="C105" s="9">
        <v>2874</v>
      </c>
      <c r="D105" s="9">
        <v>2938</v>
      </c>
      <c r="E105" s="9">
        <v>2818</v>
      </c>
      <c r="F105" s="9">
        <v>2635</v>
      </c>
      <c r="G105" s="10">
        <v>3.0171300000000002E-2</v>
      </c>
      <c r="H105" s="9">
        <v>3075</v>
      </c>
      <c r="I105" s="9">
        <v>2940</v>
      </c>
      <c r="J105" s="9">
        <v>2797</v>
      </c>
      <c r="K105" s="9">
        <v>2594</v>
      </c>
      <c r="L105" s="10">
        <v>6.18468E-2</v>
      </c>
      <c r="M105" s="10">
        <v>-7.0058582999999994E-2</v>
      </c>
      <c r="N105" s="10">
        <v>-7.0058582999999994E-2</v>
      </c>
      <c r="O105" s="10">
        <v>-2.1173000000000001E-2</v>
      </c>
      <c r="P105" s="10" t="s">
        <v>313</v>
      </c>
      <c r="Q105" s="10">
        <v>0.34960908800000001</v>
      </c>
      <c r="R105" s="10">
        <v>8.7130000000000003E-3</v>
      </c>
      <c r="S105" s="11">
        <v>5176</v>
      </c>
      <c r="T105" s="9">
        <v>2874</v>
      </c>
      <c r="U105" s="9">
        <v>-201</v>
      </c>
      <c r="V105" s="20">
        <v>-201</v>
      </c>
      <c r="W105" s="27">
        <f t="shared" si="5"/>
        <v>-201000</v>
      </c>
      <c r="X105" s="27">
        <f t="shared" si="6"/>
        <v>-289231.8</v>
      </c>
      <c r="Y105" s="28" t="str">
        <f t="shared" si="7"/>
        <v>Y</v>
      </c>
      <c r="Z105" s="28" t="str">
        <f t="shared" si="8"/>
        <v>N</v>
      </c>
      <c r="AA105" s="27">
        <f t="shared" si="9"/>
        <v>88231.799999999988</v>
      </c>
    </row>
    <row r="106" spans="1:27" x14ac:dyDescent="0.25">
      <c r="A106" s="7" t="s">
        <v>288</v>
      </c>
      <c r="B106" s="8" t="s">
        <v>97</v>
      </c>
      <c r="C106" s="9">
        <v>7736</v>
      </c>
      <c r="D106" s="9">
        <v>7065</v>
      </c>
      <c r="E106" s="9">
        <v>5023</v>
      </c>
      <c r="F106" s="9">
        <v>4579</v>
      </c>
      <c r="G106" s="10">
        <v>0.22978805799999999</v>
      </c>
      <c r="H106" s="9">
        <v>5219</v>
      </c>
      <c r="I106" s="9">
        <v>4564</v>
      </c>
      <c r="J106" s="9">
        <v>3836</v>
      </c>
      <c r="K106" s="9">
        <v>3546</v>
      </c>
      <c r="L106" s="10">
        <v>0.15727280199999999</v>
      </c>
      <c r="M106" s="10">
        <v>0.32538512400000003</v>
      </c>
      <c r="N106" s="10">
        <v>0.32857455099999999</v>
      </c>
      <c r="O106" s="10">
        <v>0.31712380299999998</v>
      </c>
      <c r="P106" s="10">
        <v>8.8254000000000006E-3</v>
      </c>
      <c r="Q106" s="10">
        <v>0.17931055900000001</v>
      </c>
      <c r="R106" s="10">
        <v>0.188432398</v>
      </c>
      <c r="S106" s="11">
        <v>5587</v>
      </c>
      <c r="T106" s="9">
        <v>7736</v>
      </c>
      <c r="U106" s="9">
        <v>2517</v>
      </c>
      <c r="V106" s="20">
        <v>2554</v>
      </c>
      <c r="W106" s="27">
        <f t="shared" si="5"/>
        <v>2554000</v>
      </c>
      <c r="X106" s="27">
        <f t="shared" si="6"/>
        <v>2316504.7999999998</v>
      </c>
      <c r="Y106" s="28" t="str">
        <f t="shared" si="7"/>
        <v>N</v>
      </c>
      <c r="Z106" s="28" t="str">
        <f t="shared" si="8"/>
        <v>N</v>
      </c>
      <c r="AA106" s="27">
        <f t="shared" si="9"/>
        <v>237495.20000000019</v>
      </c>
    </row>
    <row r="107" spans="1:27" x14ac:dyDescent="0.25">
      <c r="A107" s="7" t="s">
        <v>288</v>
      </c>
      <c r="B107" s="8" t="s">
        <v>98</v>
      </c>
      <c r="C107" s="9">
        <v>1284</v>
      </c>
      <c r="D107" s="9">
        <v>1287</v>
      </c>
      <c r="E107" s="9">
        <v>1250</v>
      </c>
      <c r="F107" s="9">
        <v>1129</v>
      </c>
      <c r="G107" s="10">
        <v>4.5686499999999998E-2</v>
      </c>
      <c r="H107" s="9">
        <v>1196</v>
      </c>
      <c r="I107" s="9">
        <v>1108</v>
      </c>
      <c r="J107" s="9">
        <v>1102</v>
      </c>
      <c r="K107" s="9">
        <v>1216</v>
      </c>
      <c r="L107" s="10">
        <v>-5.4107000000000001E-3</v>
      </c>
      <c r="M107" s="10">
        <v>6.8411380999999993E-2</v>
      </c>
      <c r="N107" s="10">
        <v>6.8411380999999993E-2</v>
      </c>
      <c r="O107" s="10">
        <v>0.108585707</v>
      </c>
      <c r="P107" s="10">
        <v>7.61209E-4</v>
      </c>
      <c r="Q107" s="10">
        <v>0.24725591899999999</v>
      </c>
      <c r="R107" s="10">
        <v>0</v>
      </c>
      <c r="S107" s="11">
        <v>2525</v>
      </c>
      <c r="T107" s="9">
        <v>1284</v>
      </c>
      <c r="U107" s="9">
        <v>88</v>
      </c>
      <c r="V107" s="20">
        <v>88</v>
      </c>
      <c r="W107" s="27">
        <f t="shared" si="5"/>
        <v>88000</v>
      </c>
      <c r="X107" s="27">
        <f t="shared" si="6"/>
        <v>48581.2</v>
      </c>
      <c r="Y107" s="28" t="str">
        <f t="shared" si="7"/>
        <v>N</v>
      </c>
      <c r="Z107" s="28" t="str">
        <f t="shared" si="8"/>
        <v>N</v>
      </c>
      <c r="AA107" s="27">
        <f t="shared" si="9"/>
        <v>39418.800000000003</v>
      </c>
    </row>
    <row r="108" spans="1:27" x14ac:dyDescent="0.25">
      <c r="A108" s="7" t="s">
        <v>288</v>
      </c>
      <c r="B108" s="8" t="s">
        <v>99</v>
      </c>
      <c r="C108" s="9">
        <v>3390</v>
      </c>
      <c r="D108" s="9">
        <v>2592</v>
      </c>
      <c r="E108" s="9">
        <v>2321</v>
      </c>
      <c r="F108" s="9">
        <v>2220</v>
      </c>
      <c r="G108" s="10">
        <v>0.17568630499999999</v>
      </c>
      <c r="H108" s="9">
        <v>3044</v>
      </c>
      <c r="I108" s="9">
        <v>2256</v>
      </c>
      <c r="J108" s="9">
        <v>1996</v>
      </c>
      <c r="K108" s="9">
        <v>1728</v>
      </c>
      <c r="L108" s="10">
        <v>0.25370920600000002</v>
      </c>
      <c r="M108" s="10">
        <v>0.102296122</v>
      </c>
      <c r="N108" s="10">
        <v>0.102296122</v>
      </c>
      <c r="O108" s="10">
        <v>0.13017711800000001</v>
      </c>
      <c r="P108" s="10">
        <v>0</v>
      </c>
      <c r="Q108" s="10">
        <v>0.648312675</v>
      </c>
      <c r="R108" s="10">
        <v>0</v>
      </c>
      <c r="S108" s="11">
        <v>2926</v>
      </c>
      <c r="T108" s="9">
        <v>3391</v>
      </c>
      <c r="U108" s="9">
        <v>347</v>
      </c>
      <c r="V108" s="20">
        <v>347</v>
      </c>
      <c r="W108" s="27">
        <f t="shared" si="5"/>
        <v>347000</v>
      </c>
      <c r="X108" s="27">
        <f t="shared" si="6"/>
        <v>242896.3</v>
      </c>
      <c r="Y108" s="28" t="str">
        <f t="shared" si="7"/>
        <v>N</v>
      </c>
      <c r="Z108" s="28" t="str">
        <f t="shared" si="8"/>
        <v>N</v>
      </c>
      <c r="AA108" s="27">
        <f t="shared" si="9"/>
        <v>104103.70000000001</v>
      </c>
    </row>
    <row r="109" spans="1:27" x14ac:dyDescent="0.25">
      <c r="A109" s="7" t="s">
        <v>288</v>
      </c>
      <c r="B109" s="8" t="s">
        <v>100</v>
      </c>
      <c r="C109" s="9">
        <v>4664</v>
      </c>
      <c r="D109" s="9">
        <v>4199</v>
      </c>
      <c r="E109" s="9">
        <v>5534</v>
      </c>
      <c r="F109" s="9">
        <v>5557</v>
      </c>
      <c r="G109" s="10">
        <v>-5.3593000000000002E-2</v>
      </c>
      <c r="H109" s="9">
        <v>2496</v>
      </c>
      <c r="I109" s="9">
        <v>2404</v>
      </c>
      <c r="J109" s="9">
        <v>2707</v>
      </c>
      <c r="K109" s="9">
        <v>2197</v>
      </c>
      <c r="L109" s="10">
        <v>4.5328800000000002E-2</v>
      </c>
      <c r="M109" s="10">
        <v>0.46486898500000001</v>
      </c>
      <c r="N109" s="10">
        <v>0.46486898500000001</v>
      </c>
      <c r="O109" s="10">
        <v>0.471659365</v>
      </c>
      <c r="P109" s="10">
        <v>1.1050300000000001E-2</v>
      </c>
      <c r="Q109" s="10">
        <v>0.22835524200000001</v>
      </c>
      <c r="R109" s="10">
        <v>3.4680799999999998E-2</v>
      </c>
      <c r="S109" s="11">
        <v>2675</v>
      </c>
      <c r="T109" s="9">
        <v>4664</v>
      </c>
      <c r="U109" s="9">
        <v>2168</v>
      </c>
      <c r="V109" s="20">
        <v>2168</v>
      </c>
      <c r="W109" s="27">
        <f t="shared" si="5"/>
        <v>2168000</v>
      </c>
      <c r="X109" s="27">
        <f t="shared" si="6"/>
        <v>2024815.2</v>
      </c>
      <c r="Y109" s="28" t="str">
        <f t="shared" si="7"/>
        <v>N</v>
      </c>
      <c r="Z109" s="28" t="str">
        <f t="shared" si="8"/>
        <v>N</v>
      </c>
      <c r="AA109" s="27">
        <f t="shared" si="9"/>
        <v>143184.80000000005</v>
      </c>
    </row>
    <row r="110" spans="1:27" x14ac:dyDescent="0.25">
      <c r="A110" s="7" t="s">
        <v>288</v>
      </c>
      <c r="B110" s="8" t="s">
        <v>101</v>
      </c>
      <c r="C110" s="9">
        <v>7935</v>
      </c>
      <c r="D110" s="9">
        <v>8118</v>
      </c>
      <c r="E110" s="9">
        <v>7938</v>
      </c>
      <c r="F110" s="9">
        <v>8119</v>
      </c>
      <c r="G110" s="10">
        <v>-7.5386000000000003E-3</v>
      </c>
      <c r="H110" s="9">
        <v>5984</v>
      </c>
      <c r="I110" s="9">
        <v>6101</v>
      </c>
      <c r="J110" s="9">
        <v>5649</v>
      </c>
      <c r="K110" s="9">
        <v>5619</v>
      </c>
      <c r="L110" s="10">
        <v>2.1647E-2</v>
      </c>
      <c r="M110" s="10">
        <v>0.24916665900000001</v>
      </c>
      <c r="N110" s="10">
        <v>0.24953133199999999</v>
      </c>
      <c r="O110" s="10">
        <v>0.26273248100000002</v>
      </c>
      <c r="P110" s="10">
        <v>5.76196E-3</v>
      </c>
      <c r="Q110" s="10">
        <v>0.20519892200000001</v>
      </c>
      <c r="R110" s="10">
        <v>1.9696200000000001E-2</v>
      </c>
      <c r="S110" s="11">
        <v>4052</v>
      </c>
      <c r="T110" s="9">
        <v>7970</v>
      </c>
      <c r="U110" s="9">
        <v>1986</v>
      </c>
      <c r="V110" s="20">
        <v>1990</v>
      </c>
      <c r="W110" s="27">
        <f t="shared" si="5"/>
        <v>1990000</v>
      </c>
      <c r="X110" s="27">
        <f t="shared" si="6"/>
        <v>1745321</v>
      </c>
      <c r="Y110" s="28" t="str">
        <f t="shared" si="7"/>
        <v>N</v>
      </c>
      <c r="Z110" s="28" t="str">
        <f t="shared" si="8"/>
        <v>N</v>
      </c>
      <c r="AA110" s="27">
        <f t="shared" si="9"/>
        <v>244679</v>
      </c>
    </row>
    <row r="111" spans="1:27" x14ac:dyDescent="0.25">
      <c r="A111" s="7" t="s">
        <v>288</v>
      </c>
      <c r="B111" s="8" t="s">
        <v>102</v>
      </c>
      <c r="C111" s="9">
        <v>3090</v>
      </c>
      <c r="D111" s="9">
        <v>2938</v>
      </c>
      <c r="E111" s="9">
        <v>2940</v>
      </c>
      <c r="F111" s="9">
        <v>2874</v>
      </c>
      <c r="G111" s="10">
        <v>2.5055000000000001E-2</v>
      </c>
      <c r="H111" s="9">
        <v>3398</v>
      </c>
      <c r="I111" s="9">
        <v>3236</v>
      </c>
      <c r="J111" s="9">
        <v>2954</v>
      </c>
      <c r="K111" s="9">
        <v>2975</v>
      </c>
      <c r="L111" s="10">
        <v>4.7370900000000001E-2</v>
      </c>
      <c r="M111" s="10">
        <v>-9.7250605000000004E-2</v>
      </c>
      <c r="N111" s="10">
        <v>-9.7250605000000004E-2</v>
      </c>
      <c r="O111" s="10">
        <v>-6.7666094999999996E-2</v>
      </c>
      <c r="P111" s="10">
        <v>1.4997000000000001E-3</v>
      </c>
      <c r="Q111" s="10">
        <v>0.47552414100000001</v>
      </c>
      <c r="R111" s="10">
        <v>-8.4800000000000001E-5</v>
      </c>
      <c r="S111" s="11">
        <v>2153</v>
      </c>
      <c r="T111" s="9">
        <v>3097</v>
      </c>
      <c r="U111" s="9">
        <v>-301</v>
      </c>
      <c r="V111" s="20">
        <v>-301</v>
      </c>
      <c r="W111" s="27">
        <f t="shared" si="5"/>
        <v>-301000</v>
      </c>
      <c r="X111" s="27">
        <f t="shared" si="6"/>
        <v>-396077.9</v>
      </c>
      <c r="Y111" s="28" t="str">
        <f t="shared" si="7"/>
        <v>Y</v>
      </c>
      <c r="Z111" s="28" t="str">
        <f t="shared" si="8"/>
        <v>N</v>
      </c>
      <c r="AA111" s="27">
        <f t="shared" si="9"/>
        <v>95077.900000000023</v>
      </c>
    </row>
    <row r="112" spans="1:27" x14ac:dyDescent="0.25">
      <c r="A112" s="7" t="s">
        <v>288</v>
      </c>
      <c r="B112" s="8" t="s">
        <v>103</v>
      </c>
      <c r="C112" s="9">
        <v>4198</v>
      </c>
      <c r="D112" s="9">
        <v>4535</v>
      </c>
      <c r="E112" s="9">
        <v>4101</v>
      </c>
      <c r="F112" s="9">
        <v>3966</v>
      </c>
      <c r="G112" s="10">
        <v>1.9490299999999999E-2</v>
      </c>
      <c r="H112" s="9">
        <v>4198</v>
      </c>
      <c r="I112" s="9">
        <v>4533</v>
      </c>
      <c r="J112" s="9">
        <v>4100</v>
      </c>
      <c r="K112" s="9">
        <v>3966</v>
      </c>
      <c r="L112" s="10">
        <v>1.9501899999999999E-2</v>
      </c>
      <c r="M112" s="10">
        <v>8.5749999999999997E-5</v>
      </c>
      <c r="N112" s="10">
        <v>8.5749999999999997E-5</v>
      </c>
      <c r="O112" s="10">
        <v>2.2789899999999999E-4</v>
      </c>
      <c r="P112" s="10">
        <v>0</v>
      </c>
      <c r="Q112" s="10">
        <v>0.20899979099999999</v>
      </c>
      <c r="R112" s="10">
        <v>5.9970900000000001E-2</v>
      </c>
      <c r="S112" s="11">
        <v>8019</v>
      </c>
      <c r="T112" s="9">
        <v>4198</v>
      </c>
      <c r="U112" s="9">
        <v>0</v>
      </c>
      <c r="V112" s="20">
        <v>0</v>
      </c>
      <c r="W112" s="27">
        <f t="shared" si="5"/>
        <v>0</v>
      </c>
      <c r="X112" s="27">
        <f t="shared" si="6"/>
        <v>-128878.6</v>
      </c>
      <c r="Y112" s="28" t="str">
        <f t="shared" si="7"/>
        <v>Y</v>
      </c>
      <c r="Z112" s="28" t="str">
        <f t="shared" si="8"/>
        <v>N</v>
      </c>
      <c r="AA112" s="27">
        <f t="shared" si="9"/>
        <v>128878.6</v>
      </c>
    </row>
    <row r="113" spans="1:27" x14ac:dyDescent="0.25">
      <c r="A113" s="7" t="s">
        <v>288</v>
      </c>
      <c r="B113" s="8" t="s">
        <v>104</v>
      </c>
      <c r="C113" s="9">
        <v>3387</v>
      </c>
      <c r="D113" s="9">
        <v>3643</v>
      </c>
      <c r="E113" s="9">
        <v>3761</v>
      </c>
      <c r="F113" s="9">
        <v>3664</v>
      </c>
      <c r="G113" s="10">
        <v>-2.5159000000000001E-2</v>
      </c>
      <c r="H113" s="9">
        <v>3169</v>
      </c>
      <c r="I113" s="9">
        <v>3577</v>
      </c>
      <c r="J113" s="9">
        <v>3473</v>
      </c>
      <c r="K113" s="9">
        <v>3520</v>
      </c>
      <c r="L113" s="10">
        <v>-3.3234E-2</v>
      </c>
      <c r="M113" s="10">
        <v>6.4252092999999996E-2</v>
      </c>
      <c r="N113" s="10">
        <v>6.4252092999999996E-2</v>
      </c>
      <c r="O113" s="10">
        <v>5.3033200000000003E-2</v>
      </c>
      <c r="P113" s="10">
        <v>0</v>
      </c>
      <c r="Q113" s="10">
        <v>0.24015426600000001</v>
      </c>
      <c r="R113" s="10">
        <v>1.2898E-2</v>
      </c>
      <c r="S113" s="11">
        <v>6860</v>
      </c>
      <c r="T113" s="9">
        <v>3387</v>
      </c>
      <c r="U113" s="9">
        <v>218</v>
      </c>
      <c r="V113" s="20">
        <v>218</v>
      </c>
      <c r="W113" s="27">
        <f t="shared" si="5"/>
        <v>218000</v>
      </c>
      <c r="X113" s="27">
        <f t="shared" si="6"/>
        <v>114019.09999999999</v>
      </c>
      <c r="Y113" s="28" t="str">
        <f t="shared" si="7"/>
        <v>N</v>
      </c>
      <c r="Z113" s="28" t="str">
        <f t="shared" si="8"/>
        <v>N</v>
      </c>
      <c r="AA113" s="27">
        <f t="shared" si="9"/>
        <v>103980.90000000001</v>
      </c>
    </row>
    <row r="114" spans="1:27" x14ac:dyDescent="0.25">
      <c r="A114" s="7" t="s">
        <v>288</v>
      </c>
      <c r="B114" s="8" t="s">
        <v>105</v>
      </c>
      <c r="C114" s="9">
        <v>3913</v>
      </c>
      <c r="D114" s="9">
        <v>3977</v>
      </c>
      <c r="E114" s="9">
        <v>3830</v>
      </c>
      <c r="F114" s="9">
        <v>3375</v>
      </c>
      <c r="G114" s="10">
        <v>5.3123099999999999E-2</v>
      </c>
      <c r="H114" s="9">
        <v>2811</v>
      </c>
      <c r="I114" s="9">
        <v>2708</v>
      </c>
      <c r="J114" s="9">
        <v>2580</v>
      </c>
      <c r="K114" s="9">
        <v>2415</v>
      </c>
      <c r="L114" s="10">
        <v>5.4674899999999999E-2</v>
      </c>
      <c r="M114" s="10">
        <v>0.28174911600000002</v>
      </c>
      <c r="N114" s="10">
        <v>0.28174911600000002</v>
      </c>
      <c r="O114" s="10">
        <v>0.309022097</v>
      </c>
      <c r="P114" s="10">
        <v>0</v>
      </c>
      <c r="Q114" s="10">
        <v>0.16813423</v>
      </c>
      <c r="R114" s="10">
        <v>0</v>
      </c>
      <c r="S114" s="11">
        <v>4188</v>
      </c>
      <c r="T114" s="9">
        <v>3913</v>
      </c>
      <c r="U114" s="9">
        <v>1103</v>
      </c>
      <c r="V114" s="20">
        <v>1103</v>
      </c>
      <c r="W114" s="27">
        <f t="shared" si="5"/>
        <v>1103000</v>
      </c>
      <c r="X114" s="27">
        <f t="shared" si="6"/>
        <v>982870.9</v>
      </c>
      <c r="Y114" s="28" t="str">
        <f t="shared" si="7"/>
        <v>N</v>
      </c>
      <c r="Z114" s="28" t="str">
        <f t="shared" si="8"/>
        <v>N</v>
      </c>
      <c r="AA114" s="27">
        <f t="shared" si="9"/>
        <v>120129.09999999998</v>
      </c>
    </row>
    <row r="115" spans="1:27" x14ac:dyDescent="0.25">
      <c r="A115" s="7" t="s">
        <v>288</v>
      </c>
      <c r="B115" s="8" t="s">
        <v>106</v>
      </c>
      <c r="C115" s="9">
        <v>11558</v>
      </c>
      <c r="D115" s="9">
        <v>10960</v>
      </c>
      <c r="E115" s="9">
        <v>9407</v>
      </c>
      <c r="F115" s="9">
        <v>8648</v>
      </c>
      <c r="G115" s="10">
        <v>0.112163691</v>
      </c>
      <c r="H115" s="9">
        <v>10731</v>
      </c>
      <c r="I115" s="9">
        <v>9945</v>
      </c>
      <c r="J115" s="9">
        <v>8314</v>
      </c>
      <c r="K115" s="9">
        <v>8017</v>
      </c>
      <c r="L115" s="10">
        <v>0.11281571999999999</v>
      </c>
      <c r="M115" s="10">
        <v>7.1755593000000006E-2</v>
      </c>
      <c r="N115" s="10">
        <v>7.1853542000000006E-2</v>
      </c>
      <c r="O115" s="10">
        <v>8.5806241000000005E-2</v>
      </c>
      <c r="P115" s="10">
        <v>4.8171800000000001E-4</v>
      </c>
      <c r="Q115" s="10">
        <v>0.22105309000000001</v>
      </c>
      <c r="R115" s="10">
        <v>0.15683503400000001</v>
      </c>
      <c r="S115" s="11">
        <v>8132</v>
      </c>
      <c r="T115" s="9">
        <v>11560</v>
      </c>
      <c r="U115" s="9">
        <v>830</v>
      </c>
      <c r="V115" s="20">
        <v>831</v>
      </c>
      <c r="W115" s="27">
        <f t="shared" si="5"/>
        <v>831000</v>
      </c>
      <c r="X115" s="27">
        <f t="shared" si="6"/>
        <v>476108</v>
      </c>
      <c r="Y115" s="28" t="str">
        <f t="shared" si="7"/>
        <v>N</v>
      </c>
      <c r="Z115" s="28" t="str">
        <f t="shared" si="8"/>
        <v>N</v>
      </c>
      <c r="AA115" s="27">
        <f t="shared" si="9"/>
        <v>354892</v>
      </c>
    </row>
    <row r="116" spans="1:27" x14ac:dyDescent="0.25">
      <c r="A116" s="7" t="s">
        <v>288</v>
      </c>
      <c r="B116" s="8" t="s">
        <v>107</v>
      </c>
      <c r="C116" s="9">
        <v>431</v>
      </c>
      <c r="D116" s="9">
        <v>461</v>
      </c>
      <c r="E116" s="9">
        <v>404</v>
      </c>
      <c r="F116" s="9">
        <v>401</v>
      </c>
      <c r="G116" s="10">
        <v>2.4234700000000001E-2</v>
      </c>
      <c r="H116" s="9">
        <v>361</v>
      </c>
      <c r="I116" s="9">
        <v>369</v>
      </c>
      <c r="J116" s="9">
        <v>448</v>
      </c>
      <c r="K116" s="9">
        <v>372</v>
      </c>
      <c r="L116" s="10">
        <v>-1.0016000000000001E-2</v>
      </c>
      <c r="M116" s="10">
        <v>0.162594828</v>
      </c>
      <c r="N116" s="10">
        <v>0.16468835500000001</v>
      </c>
      <c r="O116" s="10">
        <v>9.1527806000000003E-2</v>
      </c>
      <c r="P116" s="10">
        <v>9.1385300000000003E-2</v>
      </c>
      <c r="Q116" s="10">
        <v>0.18508169199999999</v>
      </c>
      <c r="R116" s="10">
        <v>0</v>
      </c>
      <c r="S116" s="11">
        <v>802</v>
      </c>
      <c r="T116" s="9">
        <v>431</v>
      </c>
      <c r="U116" s="9">
        <v>70</v>
      </c>
      <c r="V116" s="20">
        <v>71</v>
      </c>
      <c r="W116" s="27">
        <f t="shared" si="5"/>
        <v>71000</v>
      </c>
      <c r="X116" s="27">
        <f t="shared" si="6"/>
        <v>57768.3</v>
      </c>
      <c r="Y116" s="28" t="str">
        <f t="shared" si="7"/>
        <v>N</v>
      </c>
      <c r="Z116" s="28" t="str">
        <f t="shared" si="8"/>
        <v>N</v>
      </c>
      <c r="AA116" s="27">
        <f t="shared" si="9"/>
        <v>13231.699999999997</v>
      </c>
    </row>
    <row r="117" spans="1:27" x14ac:dyDescent="0.25">
      <c r="A117" s="7" t="s">
        <v>288</v>
      </c>
      <c r="B117" s="8" t="s">
        <v>108</v>
      </c>
      <c r="C117" s="9">
        <v>1640</v>
      </c>
      <c r="D117" s="9">
        <v>1331</v>
      </c>
      <c r="E117" s="9">
        <v>1218</v>
      </c>
      <c r="F117" s="9">
        <v>1100</v>
      </c>
      <c r="G117" s="10">
        <v>0.16360498600000001</v>
      </c>
      <c r="H117" s="9">
        <v>2117</v>
      </c>
      <c r="I117" s="9">
        <v>1687</v>
      </c>
      <c r="J117" s="9">
        <v>1630</v>
      </c>
      <c r="K117" s="9">
        <v>1783</v>
      </c>
      <c r="L117" s="10">
        <v>6.2389199999999999E-2</v>
      </c>
      <c r="M117" s="10">
        <v>-0.290814195</v>
      </c>
      <c r="N117" s="10">
        <v>-0.290814195</v>
      </c>
      <c r="O117" s="10">
        <v>-0.29718244399999999</v>
      </c>
      <c r="P117" s="10">
        <v>5.9324E-3</v>
      </c>
      <c r="Q117" s="10">
        <v>0.115166331</v>
      </c>
      <c r="R117" s="10">
        <v>1.8865300000000002E-2</v>
      </c>
      <c r="S117" s="11">
        <v>1054</v>
      </c>
      <c r="T117" s="9">
        <v>1640</v>
      </c>
      <c r="U117" s="9">
        <v>-477</v>
      </c>
      <c r="V117" s="20">
        <v>-477</v>
      </c>
      <c r="W117" s="27">
        <f t="shared" si="5"/>
        <v>-477000</v>
      </c>
      <c r="X117" s="27">
        <f t="shared" si="6"/>
        <v>-527348</v>
      </c>
      <c r="Y117" s="28" t="str">
        <f t="shared" si="7"/>
        <v>Y</v>
      </c>
      <c r="Z117" s="28" t="str">
        <f t="shared" si="8"/>
        <v>N</v>
      </c>
      <c r="AA117" s="27">
        <f t="shared" si="9"/>
        <v>50348</v>
      </c>
    </row>
    <row r="118" spans="1:27" x14ac:dyDescent="0.25">
      <c r="A118" s="7" t="s">
        <v>288</v>
      </c>
      <c r="B118" s="8" t="s">
        <v>109</v>
      </c>
      <c r="C118" s="9">
        <v>3758</v>
      </c>
      <c r="D118" s="9">
        <v>2577</v>
      </c>
      <c r="E118" s="9">
        <v>2229</v>
      </c>
      <c r="F118" s="9">
        <v>1928</v>
      </c>
      <c r="G118" s="10">
        <v>0.31656841600000002</v>
      </c>
      <c r="H118" s="9">
        <v>3152</v>
      </c>
      <c r="I118" s="9">
        <v>2541</v>
      </c>
      <c r="J118" s="9">
        <v>1592</v>
      </c>
      <c r="K118" s="9">
        <v>1506</v>
      </c>
      <c r="L118" s="10">
        <v>0.36426249199999999</v>
      </c>
      <c r="M118" s="10">
        <v>0.16146801999999999</v>
      </c>
      <c r="N118" s="10">
        <v>0.16146801999999999</v>
      </c>
      <c r="O118" s="10">
        <v>0.15356668400000001</v>
      </c>
      <c r="P118" s="10">
        <v>9.9982000000000005E-3</v>
      </c>
      <c r="Q118" s="10">
        <v>0.26808342499999999</v>
      </c>
      <c r="R118" s="10">
        <v>0</v>
      </c>
      <c r="S118" s="11">
        <v>2596</v>
      </c>
      <c r="T118" s="9">
        <v>3758</v>
      </c>
      <c r="U118" s="9">
        <v>607</v>
      </c>
      <c r="V118" s="20">
        <v>607</v>
      </c>
      <c r="W118" s="27">
        <f t="shared" si="5"/>
        <v>607000</v>
      </c>
      <c r="X118" s="27">
        <f t="shared" si="6"/>
        <v>491629.4</v>
      </c>
      <c r="Y118" s="28" t="str">
        <f t="shared" si="7"/>
        <v>N</v>
      </c>
      <c r="Z118" s="28" t="str">
        <f t="shared" si="8"/>
        <v>N</v>
      </c>
      <c r="AA118" s="27">
        <f t="shared" si="9"/>
        <v>115370.59999999998</v>
      </c>
    </row>
    <row r="119" spans="1:27" x14ac:dyDescent="0.25">
      <c r="A119" s="7" t="s">
        <v>288</v>
      </c>
      <c r="B119" s="8" t="s">
        <v>110</v>
      </c>
      <c r="C119" s="9">
        <v>3305</v>
      </c>
      <c r="D119" s="9">
        <v>3689</v>
      </c>
      <c r="E119" s="9">
        <v>3177</v>
      </c>
      <c r="F119" s="9">
        <v>2564</v>
      </c>
      <c r="G119" s="10">
        <v>9.6408328000000001E-2</v>
      </c>
      <c r="H119" s="9">
        <v>2336</v>
      </c>
      <c r="I119" s="9">
        <v>2577</v>
      </c>
      <c r="J119" s="9">
        <v>2292</v>
      </c>
      <c r="K119" s="9">
        <v>1886</v>
      </c>
      <c r="L119" s="10">
        <v>7.9472798999999997E-2</v>
      </c>
      <c r="M119" s="10">
        <v>0.29489456800000002</v>
      </c>
      <c r="N119" s="10">
        <v>0.29489456800000002</v>
      </c>
      <c r="O119" s="10">
        <v>0.29301243599999999</v>
      </c>
      <c r="P119" s="10">
        <v>1.5269400000000001E-3</v>
      </c>
      <c r="Q119" s="10">
        <v>0.72345746799999999</v>
      </c>
      <c r="R119" s="10">
        <v>1.39708E-2</v>
      </c>
      <c r="S119" s="11">
        <v>2500</v>
      </c>
      <c r="T119" s="9">
        <v>3313</v>
      </c>
      <c r="U119" s="9">
        <v>977</v>
      </c>
      <c r="V119" s="20">
        <v>977</v>
      </c>
      <c r="W119" s="27">
        <f t="shared" si="5"/>
        <v>977000</v>
      </c>
      <c r="X119" s="27">
        <f t="shared" si="6"/>
        <v>875290.9</v>
      </c>
      <c r="Y119" s="28" t="str">
        <f t="shared" si="7"/>
        <v>N</v>
      </c>
      <c r="Z119" s="28" t="str">
        <f t="shared" si="8"/>
        <v>N</v>
      </c>
      <c r="AA119" s="27">
        <f t="shared" si="9"/>
        <v>101709.09999999998</v>
      </c>
    </row>
    <row r="120" spans="1:27" x14ac:dyDescent="0.25">
      <c r="A120" s="7" t="s">
        <v>288</v>
      </c>
      <c r="B120" s="8" t="s">
        <v>111</v>
      </c>
      <c r="C120" s="9">
        <v>3539</v>
      </c>
      <c r="D120" s="9">
        <v>3158</v>
      </c>
      <c r="E120" s="9">
        <v>3631</v>
      </c>
      <c r="F120" s="9">
        <v>3577</v>
      </c>
      <c r="G120" s="10">
        <v>-3.5159000000000002E-3</v>
      </c>
      <c r="H120" s="9">
        <v>1594</v>
      </c>
      <c r="I120" s="9">
        <v>1213</v>
      </c>
      <c r="J120" s="9">
        <v>1286</v>
      </c>
      <c r="K120" s="9">
        <v>1457</v>
      </c>
      <c r="L120" s="10">
        <v>3.1370700000000001E-2</v>
      </c>
      <c r="M120" s="10">
        <v>0.54949379399999998</v>
      </c>
      <c r="N120" s="10">
        <v>0.54949379399999998</v>
      </c>
      <c r="O120" s="10">
        <v>0.60368966000000002</v>
      </c>
      <c r="P120" s="10">
        <v>6.6192200000000003E-3</v>
      </c>
      <c r="Q120" s="10">
        <v>0.210503459</v>
      </c>
      <c r="R120" s="10">
        <v>2.5159399999999998E-2</v>
      </c>
      <c r="S120" s="11">
        <v>2164</v>
      </c>
      <c r="T120" s="9">
        <v>3539</v>
      </c>
      <c r="U120" s="9">
        <v>1945</v>
      </c>
      <c r="V120" s="20">
        <v>1945</v>
      </c>
      <c r="W120" s="27">
        <f t="shared" si="5"/>
        <v>1945000</v>
      </c>
      <c r="X120" s="27">
        <f t="shared" si="6"/>
        <v>1836352.7</v>
      </c>
      <c r="Y120" s="28" t="str">
        <f t="shared" si="7"/>
        <v>N</v>
      </c>
      <c r="Z120" s="28" t="str">
        <f t="shared" si="8"/>
        <v>N</v>
      </c>
      <c r="AA120" s="27">
        <f t="shared" si="9"/>
        <v>108647.30000000005</v>
      </c>
    </row>
    <row r="121" spans="1:27" x14ac:dyDescent="0.25">
      <c r="A121" s="7" t="s">
        <v>288</v>
      </c>
      <c r="B121" s="8" t="s">
        <v>112</v>
      </c>
      <c r="C121" s="9">
        <v>4831</v>
      </c>
      <c r="D121" s="9">
        <v>4713</v>
      </c>
      <c r="E121" s="9">
        <v>4711</v>
      </c>
      <c r="F121" s="9">
        <v>4725</v>
      </c>
      <c r="G121" s="10">
        <v>7.48943E-3</v>
      </c>
      <c r="H121" s="9">
        <v>2696</v>
      </c>
      <c r="I121" s="9">
        <v>2413</v>
      </c>
      <c r="J121" s="9">
        <v>2881</v>
      </c>
      <c r="K121" s="9">
        <v>2974</v>
      </c>
      <c r="L121" s="10">
        <v>-3.1137999999999999E-2</v>
      </c>
      <c r="M121" s="10">
        <v>0.44195733300000001</v>
      </c>
      <c r="N121" s="10">
        <v>0.44195733300000001</v>
      </c>
      <c r="O121" s="10">
        <v>0.439526535</v>
      </c>
      <c r="P121" s="10">
        <v>5.2380400000000002E-3</v>
      </c>
      <c r="Q121" s="10">
        <v>0.44282546099999998</v>
      </c>
      <c r="R121" s="10">
        <v>0.10541091800000001</v>
      </c>
      <c r="S121" s="11">
        <v>1942</v>
      </c>
      <c r="T121" s="9">
        <v>4831</v>
      </c>
      <c r="U121" s="9">
        <v>2135</v>
      </c>
      <c r="V121" s="20">
        <v>2135</v>
      </c>
      <c r="W121" s="27">
        <f t="shared" si="5"/>
        <v>2135000</v>
      </c>
      <c r="X121" s="27">
        <f t="shared" si="6"/>
        <v>1986688.3</v>
      </c>
      <c r="Y121" s="28" t="str">
        <f t="shared" si="7"/>
        <v>N</v>
      </c>
      <c r="Z121" s="28" t="str">
        <f t="shared" si="8"/>
        <v>N</v>
      </c>
      <c r="AA121" s="27">
        <f t="shared" si="9"/>
        <v>148311.69999999995</v>
      </c>
    </row>
    <row r="122" spans="1:27" x14ac:dyDescent="0.25">
      <c r="A122" s="7" t="s">
        <v>288</v>
      </c>
      <c r="B122" s="8" t="s">
        <v>113</v>
      </c>
      <c r="C122" s="9">
        <v>2759</v>
      </c>
      <c r="D122" s="9">
        <v>2925</v>
      </c>
      <c r="E122" s="9">
        <v>2986</v>
      </c>
      <c r="F122" s="9">
        <v>3128</v>
      </c>
      <c r="G122" s="10">
        <v>-3.9322999999999997E-2</v>
      </c>
      <c r="H122" s="9">
        <v>1383</v>
      </c>
      <c r="I122" s="9">
        <v>1737</v>
      </c>
      <c r="J122" s="9">
        <v>1950</v>
      </c>
      <c r="K122" s="9">
        <v>1885</v>
      </c>
      <c r="L122" s="10">
        <v>-8.8786205000000007E-2</v>
      </c>
      <c r="M122" s="10">
        <v>0.49878269800000002</v>
      </c>
      <c r="N122" s="10">
        <v>0.49936744399999999</v>
      </c>
      <c r="O122" s="10">
        <v>0.41549163700000002</v>
      </c>
      <c r="P122" s="10">
        <v>1.1093799999999999E-2</v>
      </c>
      <c r="Q122" s="10">
        <v>0.21783544899999999</v>
      </c>
      <c r="R122" s="10">
        <v>0</v>
      </c>
      <c r="S122" s="11">
        <v>4012</v>
      </c>
      <c r="T122" s="9">
        <v>2759</v>
      </c>
      <c r="U122" s="9">
        <v>1376</v>
      </c>
      <c r="V122" s="20">
        <v>1380</v>
      </c>
      <c r="W122" s="27">
        <f t="shared" si="5"/>
        <v>1380000</v>
      </c>
      <c r="X122" s="27">
        <f t="shared" si="6"/>
        <v>1295298.7</v>
      </c>
      <c r="Y122" s="28" t="str">
        <f t="shared" si="7"/>
        <v>N</v>
      </c>
      <c r="Z122" s="28" t="str">
        <f t="shared" si="8"/>
        <v>N</v>
      </c>
      <c r="AA122" s="27">
        <f t="shared" si="9"/>
        <v>84701.300000000047</v>
      </c>
    </row>
    <row r="123" spans="1:27" x14ac:dyDescent="0.25">
      <c r="A123" s="7" t="s">
        <v>288</v>
      </c>
      <c r="B123" s="8" t="s">
        <v>114</v>
      </c>
      <c r="C123" s="9">
        <v>6133</v>
      </c>
      <c r="D123" s="9">
        <v>5991</v>
      </c>
      <c r="E123" s="9">
        <v>6070</v>
      </c>
      <c r="F123" s="9">
        <v>5962</v>
      </c>
      <c r="G123" s="10">
        <v>9.5324999999999993E-3</v>
      </c>
      <c r="H123" s="9">
        <v>2431</v>
      </c>
      <c r="I123" s="9">
        <v>2553</v>
      </c>
      <c r="J123" s="9">
        <v>2547</v>
      </c>
      <c r="K123" s="9">
        <v>2512</v>
      </c>
      <c r="L123" s="10">
        <v>-1.0758999999999999E-2</v>
      </c>
      <c r="M123" s="10">
        <v>0.60361408800000005</v>
      </c>
      <c r="N123" s="10">
        <v>0.60406012899999995</v>
      </c>
      <c r="O123" s="10">
        <v>0.58666490900000001</v>
      </c>
      <c r="P123" s="10">
        <v>2.18309E-2</v>
      </c>
      <c r="Q123" s="10">
        <v>0.22100589500000001</v>
      </c>
      <c r="R123" s="10">
        <v>5.1296700000000002E-4</v>
      </c>
      <c r="S123" s="11">
        <v>8195</v>
      </c>
      <c r="T123" s="9">
        <v>6133</v>
      </c>
      <c r="U123" s="9">
        <v>3702</v>
      </c>
      <c r="V123" s="20">
        <v>3709</v>
      </c>
      <c r="W123" s="27">
        <f t="shared" si="5"/>
        <v>3709000</v>
      </c>
      <c r="X123" s="27">
        <f t="shared" si="6"/>
        <v>3520716.9</v>
      </c>
      <c r="Y123" s="28" t="str">
        <f t="shared" si="7"/>
        <v>N</v>
      </c>
      <c r="Z123" s="28" t="str">
        <f t="shared" si="8"/>
        <v>N</v>
      </c>
      <c r="AA123" s="27">
        <f t="shared" si="9"/>
        <v>188283.10000000009</v>
      </c>
    </row>
    <row r="124" spans="1:27" x14ac:dyDescent="0.25">
      <c r="A124" s="7" t="s">
        <v>288</v>
      </c>
      <c r="B124" s="8" t="s">
        <v>115</v>
      </c>
      <c r="C124" s="9">
        <v>3456</v>
      </c>
      <c r="D124" s="9">
        <v>3549</v>
      </c>
      <c r="E124" s="9">
        <v>3524</v>
      </c>
      <c r="F124" s="9">
        <v>3454</v>
      </c>
      <c r="G124" s="10">
        <v>1.1907499999999999E-4</v>
      </c>
      <c r="H124" s="9">
        <v>1670</v>
      </c>
      <c r="I124" s="9">
        <v>1452</v>
      </c>
      <c r="J124" s="9">
        <v>1863</v>
      </c>
      <c r="K124" s="9">
        <v>1545</v>
      </c>
      <c r="L124" s="10">
        <v>2.6957600000000002E-2</v>
      </c>
      <c r="M124" s="10">
        <v>0.51665401600000005</v>
      </c>
      <c r="N124" s="10">
        <v>0.51736853900000002</v>
      </c>
      <c r="O124" s="10">
        <v>0.52676618399999997</v>
      </c>
      <c r="P124" s="10">
        <v>1.19766E-2</v>
      </c>
      <c r="Q124" s="10">
        <v>0.23100821499999999</v>
      </c>
      <c r="R124" s="10">
        <v>0</v>
      </c>
      <c r="S124" s="11">
        <v>4817</v>
      </c>
      <c r="T124" s="9">
        <v>3456</v>
      </c>
      <c r="U124" s="9">
        <v>1785</v>
      </c>
      <c r="V124" s="20">
        <v>1790</v>
      </c>
      <c r="W124" s="27">
        <f t="shared" si="5"/>
        <v>1790000</v>
      </c>
      <c r="X124" s="27">
        <f t="shared" si="6"/>
        <v>1683900.8</v>
      </c>
      <c r="Y124" s="28" t="str">
        <f t="shared" si="7"/>
        <v>N</v>
      </c>
      <c r="Z124" s="28" t="str">
        <f t="shared" si="8"/>
        <v>N</v>
      </c>
      <c r="AA124" s="27">
        <f t="shared" si="9"/>
        <v>106099.19999999995</v>
      </c>
    </row>
    <row r="125" spans="1:27" x14ac:dyDescent="0.25">
      <c r="A125" s="7" t="s">
        <v>288</v>
      </c>
      <c r="B125" s="8" t="s">
        <v>116</v>
      </c>
      <c r="C125" s="9">
        <v>3674</v>
      </c>
      <c r="D125" s="9">
        <v>3162</v>
      </c>
      <c r="E125" s="9">
        <v>3146</v>
      </c>
      <c r="F125" s="9">
        <v>2734</v>
      </c>
      <c r="G125" s="10">
        <v>0.114543227</v>
      </c>
      <c r="H125" s="9">
        <v>2647</v>
      </c>
      <c r="I125" s="9">
        <v>2239</v>
      </c>
      <c r="J125" s="9">
        <v>2154</v>
      </c>
      <c r="K125" s="9">
        <v>2131</v>
      </c>
      <c r="L125" s="10">
        <v>8.0717608999999996E-2</v>
      </c>
      <c r="M125" s="10">
        <v>0.279401028</v>
      </c>
      <c r="N125" s="10">
        <v>0.277586159</v>
      </c>
      <c r="O125" s="10">
        <v>0.29150815800000002</v>
      </c>
      <c r="P125" s="10">
        <v>0</v>
      </c>
      <c r="Q125" s="10">
        <v>0.117212256</v>
      </c>
      <c r="R125" s="10">
        <v>2.1225299999999999E-2</v>
      </c>
      <c r="S125" s="11">
        <v>553</v>
      </c>
      <c r="T125" s="9">
        <v>3674</v>
      </c>
      <c r="U125" s="9">
        <v>1026</v>
      </c>
      <c r="V125" s="20">
        <v>1017</v>
      </c>
      <c r="W125" s="27">
        <f t="shared" si="5"/>
        <v>1017000</v>
      </c>
      <c r="X125" s="27">
        <f t="shared" si="6"/>
        <v>904208.2</v>
      </c>
      <c r="Y125" s="28" t="str">
        <f t="shared" si="7"/>
        <v>N</v>
      </c>
      <c r="Z125" s="28" t="str">
        <f t="shared" si="8"/>
        <v>N</v>
      </c>
      <c r="AA125" s="27">
        <f t="shared" si="9"/>
        <v>112791.80000000005</v>
      </c>
    </row>
    <row r="126" spans="1:27" x14ac:dyDescent="0.25">
      <c r="A126" s="7" t="s">
        <v>288</v>
      </c>
      <c r="B126" s="8" t="s">
        <v>117</v>
      </c>
      <c r="C126" s="9">
        <v>11047</v>
      </c>
      <c r="D126" s="9">
        <v>11123</v>
      </c>
      <c r="E126" s="9">
        <v>11461</v>
      </c>
      <c r="F126" s="9">
        <v>10945</v>
      </c>
      <c r="G126" s="10">
        <v>3.1038200000000002E-3</v>
      </c>
      <c r="H126" s="9">
        <v>7014</v>
      </c>
      <c r="I126" s="9">
        <v>6731</v>
      </c>
      <c r="J126" s="9">
        <v>7403</v>
      </c>
      <c r="K126" s="9">
        <v>6288</v>
      </c>
      <c r="L126" s="10">
        <v>3.8485699999999998E-2</v>
      </c>
      <c r="M126" s="10">
        <v>0.36512497999999999</v>
      </c>
      <c r="N126" s="10">
        <v>0.36552666</v>
      </c>
      <c r="O126" s="10">
        <v>0.37152991800000001</v>
      </c>
      <c r="P126" s="10">
        <v>6.2472700000000001E-3</v>
      </c>
      <c r="Q126" s="10">
        <v>0.11842156</v>
      </c>
      <c r="R126" s="10">
        <v>5.8456899999999999E-2</v>
      </c>
      <c r="S126" s="11">
        <v>4932</v>
      </c>
      <c r="T126" s="9">
        <v>11047</v>
      </c>
      <c r="U126" s="9">
        <v>4034</v>
      </c>
      <c r="V126" s="20">
        <v>4041</v>
      </c>
      <c r="W126" s="27">
        <f t="shared" si="5"/>
        <v>4041000</v>
      </c>
      <c r="X126" s="27">
        <f t="shared" si="6"/>
        <v>3701857.1</v>
      </c>
      <c r="Y126" s="28" t="str">
        <f t="shared" si="7"/>
        <v>N</v>
      </c>
      <c r="Z126" s="28" t="str">
        <f t="shared" si="8"/>
        <v>N</v>
      </c>
      <c r="AA126" s="27">
        <f t="shared" si="9"/>
        <v>339142.89999999991</v>
      </c>
    </row>
    <row r="127" spans="1:27" x14ac:dyDescent="0.25">
      <c r="A127" s="7" t="s">
        <v>288</v>
      </c>
      <c r="B127" s="8" t="s">
        <v>118</v>
      </c>
      <c r="C127" s="9">
        <v>2821</v>
      </c>
      <c r="D127" s="9">
        <v>1874</v>
      </c>
      <c r="E127" s="9" t="s">
        <v>312</v>
      </c>
      <c r="F127" s="9" t="s">
        <v>312</v>
      </c>
      <c r="G127" s="9" t="s">
        <v>312</v>
      </c>
      <c r="H127" s="9">
        <v>3534</v>
      </c>
      <c r="I127" s="9">
        <v>3022</v>
      </c>
      <c r="J127" s="9" t="s">
        <v>312</v>
      </c>
      <c r="K127" s="9" t="s">
        <v>312</v>
      </c>
      <c r="L127" s="9" t="s">
        <v>312</v>
      </c>
      <c r="M127" s="10">
        <v>-0.25244633399999999</v>
      </c>
      <c r="N127" s="10">
        <v>-0.25219646800000001</v>
      </c>
      <c r="O127" s="9" t="s">
        <v>312</v>
      </c>
      <c r="P127" s="10">
        <v>5.5829900000000003E-3</v>
      </c>
      <c r="Q127" s="10">
        <v>8.6939817000000003E-2</v>
      </c>
      <c r="R127" s="10">
        <v>3.0499100000000001E-2</v>
      </c>
      <c r="S127" s="11">
        <v>1107</v>
      </c>
      <c r="T127" s="9">
        <v>2821</v>
      </c>
      <c r="U127" s="9">
        <v>-712</v>
      </c>
      <c r="V127" s="20">
        <v>-712</v>
      </c>
      <c r="W127" s="27">
        <f t="shared" si="5"/>
        <v>-712000</v>
      </c>
      <c r="X127" s="27">
        <f t="shared" si="6"/>
        <v>-798604.7</v>
      </c>
      <c r="Y127" s="28" t="str">
        <f t="shared" si="7"/>
        <v>Y</v>
      </c>
      <c r="Z127" s="28" t="str">
        <f t="shared" si="8"/>
        <v>N</v>
      </c>
      <c r="AA127" s="27">
        <f t="shared" si="9"/>
        <v>86604.699999999953</v>
      </c>
    </row>
    <row r="128" spans="1:27" x14ac:dyDescent="0.25">
      <c r="A128" s="7" t="s">
        <v>288</v>
      </c>
      <c r="B128" s="8" t="s">
        <v>119</v>
      </c>
      <c r="C128" s="9">
        <v>20803</v>
      </c>
      <c r="D128" s="9">
        <v>6810</v>
      </c>
      <c r="E128" s="9">
        <v>7256</v>
      </c>
      <c r="F128" s="9">
        <v>6863</v>
      </c>
      <c r="G128" s="10">
        <v>0.67707613600000005</v>
      </c>
      <c r="H128" s="9">
        <v>14031</v>
      </c>
      <c r="I128" s="9">
        <v>5908</v>
      </c>
      <c r="J128" s="9">
        <v>6943</v>
      </c>
      <c r="K128" s="9">
        <v>6647</v>
      </c>
      <c r="L128" s="10">
        <v>0.370243233</v>
      </c>
      <c r="M128" s="10">
        <v>0.32633506299999998</v>
      </c>
      <c r="N128" s="10">
        <v>0.325698671</v>
      </c>
      <c r="O128" s="10">
        <v>0.22932394</v>
      </c>
      <c r="P128" s="10">
        <v>1.37375E-3</v>
      </c>
      <c r="Q128" s="10">
        <v>0.175935019</v>
      </c>
      <c r="R128" s="10">
        <v>7.5355619999999998E-2</v>
      </c>
      <c r="S128" s="11">
        <v>3291</v>
      </c>
      <c r="T128" s="9">
        <v>20828</v>
      </c>
      <c r="U128" s="9">
        <v>6797</v>
      </c>
      <c r="V128" s="20">
        <v>6777</v>
      </c>
      <c r="W128" s="27">
        <f t="shared" si="5"/>
        <v>6777000</v>
      </c>
      <c r="X128" s="27">
        <f t="shared" si="6"/>
        <v>6137580.4000000004</v>
      </c>
      <c r="Y128" s="28" t="str">
        <f t="shared" si="7"/>
        <v>N</v>
      </c>
      <c r="Z128" s="28" t="str">
        <f t="shared" si="8"/>
        <v>N</v>
      </c>
      <c r="AA128" s="27">
        <f t="shared" si="9"/>
        <v>639419.59999999963</v>
      </c>
    </row>
    <row r="129" spans="1:27" x14ac:dyDescent="0.25">
      <c r="A129" s="7" t="s">
        <v>288</v>
      </c>
      <c r="B129" s="8" t="s">
        <v>120</v>
      </c>
      <c r="C129" s="9">
        <v>4685</v>
      </c>
      <c r="D129" s="9">
        <v>4608</v>
      </c>
      <c r="E129" s="9">
        <v>4329</v>
      </c>
      <c r="F129" s="9">
        <v>4225</v>
      </c>
      <c r="G129" s="10">
        <v>3.6250999999999999E-2</v>
      </c>
      <c r="H129" s="9">
        <v>3970</v>
      </c>
      <c r="I129" s="9">
        <v>3669</v>
      </c>
      <c r="J129" s="9">
        <v>3262</v>
      </c>
      <c r="K129" s="9">
        <v>3175</v>
      </c>
      <c r="L129" s="10">
        <v>8.3465419999999999E-2</v>
      </c>
      <c r="M129" s="10">
        <v>0.152455655</v>
      </c>
      <c r="N129" s="10">
        <v>0.15247139500000001</v>
      </c>
      <c r="O129" s="10">
        <v>0.19968327299999999</v>
      </c>
      <c r="P129" s="10">
        <v>0</v>
      </c>
      <c r="Q129" s="10">
        <v>0.44998212199999998</v>
      </c>
      <c r="R129" s="10">
        <v>4.3276700000000001E-2</v>
      </c>
      <c r="S129" s="11">
        <v>4223</v>
      </c>
      <c r="T129" s="9">
        <v>4685</v>
      </c>
      <c r="U129" s="9">
        <v>714</v>
      </c>
      <c r="V129" s="20">
        <v>714</v>
      </c>
      <c r="W129" s="27">
        <f t="shared" si="5"/>
        <v>714000</v>
      </c>
      <c r="X129" s="27">
        <f t="shared" si="6"/>
        <v>570170.5</v>
      </c>
      <c r="Y129" s="28" t="str">
        <f t="shared" si="7"/>
        <v>N</v>
      </c>
      <c r="Z129" s="28" t="str">
        <f t="shared" si="8"/>
        <v>N</v>
      </c>
      <c r="AA129" s="27">
        <f t="shared" si="9"/>
        <v>143829.5</v>
      </c>
    </row>
    <row r="130" spans="1:27" x14ac:dyDescent="0.25">
      <c r="A130" s="7" t="s">
        <v>288</v>
      </c>
      <c r="B130" s="8" t="s">
        <v>121</v>
      </c>
      <c r="C130" s="9">
        <v>1999</v>
      </c>
      <c r="D130" s="9">
        <v>2023</v>
      </c>
      <c r="E130" s="9">
        <v>1861</v>
      </c>
      <c r="F130" s="9">
        <v>2014</v>
      </c>
      <c r="G130" s="10">
        <v>-2.5179999999999998E-3</v>
      </c>
      <c r="H130" s="9">
        <v>1993</v>
      </c>
      <c r="I130" s="9">
        <v>1915</v>
      </c>
      <c r="J130" s="9">
        <v>1806</v>
      </c>
      <c r="K130" s="9">
        <v>1986</v>
      </c>
      <c r="L130" s="10">
        <v>1.2526900000000001E-3</v>
      </c>
      <c r="M130" s="10">
        <v>2.8293200000000002E-3</v>
      </c>
      <c r="N130" s="10">
        <v>-1.2172000000000001E-2</v>
      </c>
      <c r="O130" s="10">
        <v>2.69894E-2</v>
      </c>
      <c r="P130" s="10">
        <v>8.9953299999999999E-4</v>
      </c>
      <c r="Q130" s="10">
        <v>0.467768605</v>
      </c>
      <c r="R130" s="10">
        <v>2.6499700000000001E-2</v>
      </c>
      <c r="S130" s="11">
        <v>1930</v>
      </c>
      <c r="T130" s="9">
        <v>1999</v>
      </c>
      <c r="U130" s="9">
        <v>6</v>
      </c>
      <c r="V130" s="20">
        <v>-24</v>
      </c>
      <c r="W130" s="27">
        <f t="shared" si="5"/>
        <v>-24000</v>
      </c>
      <c r="X130" s="27">
        <f t="shared" si="6"/>
        <v>-85369.3</v>
      </c>
      <c r="Y130" s="28" t="str">
        <f t="shared" si="7"/>
        <v>Y</v>
      </c>
      <c r="Z130" s="28" t="str">
        <f t="shared" si="8"/>
        <v>N</v>
      </c>
      <c r="AA130" s="27">
        <f t="shared" si="9"/>
        <v>61369.3</v>
      </c>
    </row>
    <row r="131" spans="1:27" x14ac:dyDescent="0.25">
      <c r="A131" s="7" t="s">
        <v>288</v>
      </c>
      <c r="B131" s="8" t="s">
        <v>122</v>
      </c>
      <c r="C131" s="9">
        <v>3315</v>
      </c>
      <c r="D131" s="9">
        <v>2907</v>
      </c>
      <c r="E131" s="9">
        <v>2393</v>
      </c>
      <c r="F131" s="9">
        <v>2398</v>
      </c>
      <c r="G131" s="10">
        <v>0.127567287</v>
      </c>
      <c r="H131" s="9">
        <v>2768</v>
      </c>
      <c r="I131" s="9">
        <v>2585</v>
      </c>
      <c r="J131" s="9">
        <v>2220</v>
      </c>
      <c r="K131" s="9">
        <v>2258</v>
      </c>
      <c r="L131" s="10">
        <v>7.5315470999999995E-2</v>
      </c>
      <c r="M131" s="10">
        <v>0.16516140600000001</v>
      </c>
      <c r="N131" s="10">
        <v>0.165258086</v>
      </c>
      <c r="O131" s="10">
        <v>0.115143219</v>
      </c>
      <c r="P131" s="10">
        <v>0</v>
      </c>
      <c r="Q131" s="10">
        <v>0.40695168900000001</v>
      </c>
      <c r="R131" s="10">
        <v>6.5173255999999999E-2</v>
      </c>
      <c r="S131" s="11">
        <v>3632</v>
      </c>
      <c r="T131" s="9">
        <v>3315</v>
      </c>
      <c r="U131" s="9">
        <v>548</v>
      </c>
      <c r="V131" s="20">
        <v>548</v>
      </c>
      <c r="W131" s="27">
        <f t="shared" si="5"/>
        <v>548000</v>
      </c>
      <c r="X131" s="27">
        <f t="shared" si="6"/>
        <v>446229.5</v>
      </c>
      <c r="Y131" s="28" t="str">
        <f t="shared" si="7"/>
        <v>N</v>
      </c>
      <c r="Z131" s="28" t="str">
        <f t="shared" si="8"/>
        <v>N</v>
      </c>
      <c r="AA131" s="27">
        <f t="shared" si="9"/>
        <v>101770.5</v>
      </c>
    </row>
    <row r="132" spans="1:27" x14ac:dyDescent="0.25">
      <c r="A132" s="7" t="s">
        <v>288</v>
      </c>
      <c r="B132" s="8" t="s">
        <v>123</v>
      </c>
      <c r="C132" s="9">
        <v>5245</v>
      </c>
      <c r="D132" s="9">
        <v>6311</v>
      </c>
      <c r="E132" s="9">
        <v>6417</v>
      </c>
      <c r="F132" s="9">
        <v>7421</v>
      </c>
      <c r="G132" s="10">
        <v>-9.7723622999999996E-2</v>
      </c>
      <c r="H132" s="9">
        <v>2963</v>
      </c>
      <c r="I132" s="9">
        <v>3209</v>
      </c>
      <c r="J132" s="9">
        <v>3420</v>
      </c>
      <c r="K132" s="9">
        <v>3604</v>
      </c>
      <c r="L132" s="10">
        <v>-5.9325999999999997E-2</v>
      </c>
      <c r="M132" s="10">
        <v>0.43519932</v>
      </c>
      <c r="N132" s="10">
        <v>0.43519932</v>
      </c>
      <c r="O132" s="10">
        <v>0.46638852600000003</v>
      </c>
      <c r="P132" s="10">
        <v>2.2545399999999999E-4</v>
      </c>
      <c r="Q132" s="10">
        <v>0.29595231300000002</v>
      </c>
      <c r="R132" s="10">
        <v>8.1294274999999999E-2</v>
      </c>
      <c r="S132" s="11">
        <v>4773</v>
      </c>
      <c r="T132" s="9">
        <v>5245</v>
      </c>
      <c r="U132" s="9">
        <v>2283</v>
      </c>
      <c r="V132" s="20">
        <v>2283</v>
      </c>
      <c r="W132" s="27">
        <f t="shared" ref="W132:W195" si="10">V132*1000</f>
        <v>2283000</v>
      </c>
      <c r="X132" s="27">
        <f t="shared" ref="X132:X195" si="11">W132-(T132*1000*0.0307)</f>
        <v>2121978.5</v>
      </c>
      <c r="Y132" s="28" t="str">
        <f t="shared" ref="Y132:Y195" si="12">IF(X132&lt;0,"Y","N")</f>
        <v>N</v>
      </c>
      <c r="Z132" s="28" t="str">
        <f t="shared" ref="Z132:Z195" si="13">IF(AND(W132&gt;0,X132&lt;0),"Y","N")</f>
        <v>N</v>
      </c>
      <c r="AA132" s="27">
        <f t="shared" ref="AA132:AA195" si="14">W132-X132</f>
        <v>161021.5</v>
      </c>
    </row>
    <row r="133" spans="1:27" x14ac:dyDescent="0.25">
      <c r="A133" s="7" t="s">
        <v>288</v>
      </c>
      <c r="B133" s="8" t="s">
        <v>124</v>
      </c>
      <c r="C133" s="9">
        <v>23941</v>
      </c>
      <c r="D133" s="9">
        <v>24425</v>
      </c>
      <c r="E133" s="9">
        <v>23504</v>
      </c>
      <c r="F133" s="9">
        <v>21337</v>
      </c>
      <c r="G133" s="10">
        <v>4.0695299999999997E-2</v>
      </c>
      <c r="H133" s="9">
        <v>14345</v>
      </c>
      <c r="I133" s="9">
        <v>13391</v>
      </c>
      <c r="J133" s="9">
        <v>12304</v>
      </c>
      <c r="K133" s="9">
        <v>11697</v>
      </c>
      <c r="L133" s="10">
        <v>7.5476863000000005E-2</v>
      </c>
      <c r="M133" s="10">
        <v>0.40026785999999998</v>
      </c>
      <c r="N133" s="10">
        <v>0.40026785999999998</v>
      </c>
      <c r="O133" s="10">
        <v>0.44287674199999999</v>
      </c>
      <c r="P133" s="10">
        <v>1.46385E-2</v>
      </c>
      <c r="Q133" s="10">
        <v>0.22489030099999999</v>
      </c>
      <c r="R133" s="10">
        <v>2.7892900000000002E-2</v>
      </c>
      <c r="S133" s="11">
        <v>11931</v>
      </c>
      <c r="T133" s="9">
        <v>23919</v>
      </c>
      <c r="U133" s="9">
        <v>9574</v>
      </c>
      <c r="V133" s="20">
        <v>9574</v>
      </c>
      <c r="W133" s="27">
        <f t="shared" si="10"/>
        <v>9574000</v>
      </c>
      <c r="X133" s="27">
        <f t="shared" si="11"/>
        <v>8839686.6999999993</v>
      </c>
      <c r="Y133" s="28" t="str">
        <f t="shared" si="12"/>
        <v>N</v>
      </c>
      <c r="Z133" s="28" t="str">
        <f t="shared" si="13"/>
        <v>N</v>
      </c>
      <c r="AA133" s="27">
        <f t="shared" si="14"/>
        <v>734313.30000000075</v>
      </c>
    </row>
    <row r="134" spans="1:27" x14ac:dyDescent="0.25">
      <c r="A134" s="7" t="s">
        <v>288</v>
      </c>
      <c r="B134" s="8" t="s">
        <v>125</v>
      </c>
      <c r="C134" s="9">
        <v>10114</v>
      </c>
      <c r="D134" s="9">
        <v>9921</v>
      </c>
      <c r="E134" s="9">
        <v>10106</v>
      </c>
      <c r="F134" s="9">
        <v>10583</v>
      </c>
      <c r="G134" s="10">
        <v>-1.4766E-2</v>
      </c>
      <c r="H134" s="9">
        <v>7935</v>
      </c>
      <c r="I134" s="9">
        <v>7996</v>
      </c>
      <c r="J134" s="9">
        <v>7950</v>
      </c>
      <c r="K134" s="9">
        <v>7965</v>
      </c>
      <c r="L134" s="10">
        <v>-1.2504E-3</v>
      </c>
      <c r="M134" s="10">
        <v>0.21544280800000001</v>
      </c>
      <c r="N134" s="10">
        <v>0.24801140399999999</v>
      </c>
      <c r="O134" s="10">
        <v>0.233760945</v>
      </c>
      <c r="P134" s="10">
        <v>5.1568899999999995E-4</v>
      </c>
      <c r="Q134" s="10">
        <v>0.300675527</v>
      </c>
      <c r="R134" s="10">
        <v>1.2763999999999999E-2</v>
      </c>
      <c r="S134" s="11">
        <v>7475</v>
      </c>
      <c r="T134" s="9">
        <v>10114</v>
      </c>
      <c r="U134" s="9">
        <v>2179</v>
      </c>
      <c r="V134" s="20">
        <v>2617</v>
      </c>
      <c r="W134" s="27">
        <f t="shared" si="10"/>
        <v>2617000</v>
      </c>
      <c r="X134" s="27">
        <f t="shared" si="11"/>
        <v>2306500.2000000002</v>
      </c>
      <c r="Y134" s="28" t="str">
        <f t="shared" si="12"/>
        <v>N</v>
      </c>
      <c r="Z134" s="28" t="str">
        <f t="shared" si="13"/>
        <v>N</v>
      </c>
      <c r="AA134" s="27">
        <f t="shared" si="14"/>
        <v>310499.79999999981</v>
      </c>
    </row>
    <row r="135" spans="1:27" x14ac:dyDescent="0.25">
      <c r="A135" s="7" t="s">
        <v>288</v>
      </c>
      <c r="B135" s="8" t="s">
        <v>126</v>
      </c>
      <c r="C135" s="9">
        <v>7509</v>
      </c>
      <c r="D135" s="9">
        <v>7510</v>
      </c>
      <c r="E135" s="9">
        <v>7813</v>
      </c>
      <c r="F135" s="9">
        <v>8383</v>
      </c>
      <c r="G135" s="10">
        <v>-3.4747E-2</v>
      </c>
      <c r="H135" s="9">
        <v>6553</v>
      </c>
      <c r="I135" s="9">
        <v>6800</v>
      </c>
      <c r="J135" s="9">
        <v>7388</v>
      </c>
      <c r="K135" s="9">
        <v>8072</v>
      </c>
      <c r="L135" s="10">
        <v>-6.2734761999999999E-2</v>
      </c>
      <c r="M135" s="10">
        <v>0.142141358</v>
      </c>
      <c r="N135" s="10">
        <v>0.136447289</v>
      </c>
      <c r="O135" s="10">
        <v>0.110227729</v>
      </c>
      <c r="P135" s="10">
        <v>7.8008000000000001E-3</v>
      </c>
      <c r="Q135" s="10">
        <v>0.23736199999999999</v>
      </c>
      <c r="R135" s="10">
        <v>9.5145000000000004E-3</v>
      </c>
      <c r="S135" s="11">
        <v>5952</v>
      </c>
      <c r="T135" s="9">
        <v>7639</v>
      </c>
      <c r="U135" s="9">
        <v>1086</v>
      </c>
      <c r="V135" s="20">
        <v>1035</v>
      </c>
      <c r="W135" s="27">
        <f t="shared" si="10"/>
        <v>1035000</v>
      </c>
      <c r="X135" s="27">
        <f t="shared" si="11"/>
        <v>800482.7</v>
      </c>
      <c r="Y135" s="28" t="str">
        <f t="shared" si="12"/>
        <v>N</v>
      </c>
      <c r="Z135" s="28" t="str">
        <f t="shared" si="13"/>
        <v>N</v>
      </c>
      <c r="AA135" s="27">
        <f t="shared" si="14"/>
        <v>234517.30000000005</v>
      </c>
    </row>
    <row r="136" spans="1:27" x14ac:dyDescent="0.25">
      <c r="A136" s="7" t="s">
        <v>288</v>
      </c>
      <c r="B136" s="8" t="s">
        <v>127</v>
      </c>
      <c r="C136" s="9">
        <v>1039</v>
      </c>
      <c r="D136" s="9">
        <v>919</v>
      </c>
      <c r="E136" s="9">
        <v>835</v>
      </c>
      <c r="F136" s="9">
        <v>991</v>
      </c>
      <c r="G136" s="10">
        <v>1.6176200000000002E-2</v>
      </c>
      <c r="H136" s="9">
        <v>959</v>
      </c>
      <c r="I136" s="9">
        <v>884</v>
      </c>
      <c r="J136" s="9">
        <v>836</v>
      </c>
      <c r="K136" s="9">
        <v>813</v>
      </c>
      <c r="L136" s="10">
        <v>6.0211899999999999E-2</v>
      </c>
      <c r="M136" s="10">
        <v>7.6621711999999995E-2</v>
      </c>
      <c r="N136" s="10">
        <v>0.116697338</v>
      </c>
      <c r="O136" s="10">
        <v>8.4316927999999999E-2</v>
      </c>
      <c r="P136" s="10">
        <v>0</v>
      </c>
      <c r="Q136" s="10">
        <v>0.70963336899999996</v>
      </c>
      <c r="R136" s="10">
        <v>0</v>
      </c>
      <c r="S136" s="11">
        <v>1357</v>
      </c>
      <c r="T136" s="9">
        <v>1039</v>
      </c>
      <c r="U136" s="9">
        <v>80</v>
      </c>
      <c r="V136" s="20">
        <v>127</v>
      </c>
      <c r="W136" s="27">
        <f t="shared" si="10"/>
        <v>127000</v>
      </c>
      <c r="X136" s="27">
        <f t="shared" si="11"/>
        <v>95102.7</v>
      </c>
      <c r="Y136" s="28" t="str">
        <f t="shared" si="12"/>
        <v>N</v>
      </c>
      <c r="Z136" s="28" t="str">
        <f t="shared" si="13"/>
        <v>N</v>
      </c>
      <c r="AA136" s="27">
        <f t="shared" si="14"/>
        <v>31897.300000000003</v>
      </c>
    </row>
    <row r="137" spans="1:27" x14ac:dyDescent="0.25">
      <c r="A137" s="7" t="s">
        <v>288</v>
      </c>
      <c r="B137" s="8" t="s">
        <v>128</v>
      </c>
      <c r="C137" s="9">
        <v>2750</v>
      </c>
      <c r="D137" s="9">
        <v>2851</v>
      </c>
      <c r="E137" s="9">
        <v>2574</v>
      </c>
      <c r="F137" s="9">
        <v>3525</v>
      </c>
      <c r="G137" s="10">
        <v>-7.3287124999999995E-2</v>
      </c>
      <c r="H137" s="9">
        <v>1122</v>
      </c>
      <c r="I137" s="9">
        <v>1449</v>
      </c>
      <c r="J137" s="9">
        <v>1449</v>
      </c>
      <c r="K137" s="9">
        <v>2310</v>
      </c>
      <c r="L137" s="10">
        <v>-0.171428571</v>
      </c>
      <c r="M137" s="10">
        <v>0.59202076999999997</v>
      </c>
      <c r="N137" s="10">
        <v>0.59202076999999997</v>
      </c>
      <c r="O137" s="10">
        <v>0.50828851900000005</v>
      </c>
      <c r="P137" s="10">
        <v>3.5532099999999997E-2</v>
      </c>
      <c r="Q137" s="10">
        <v>0.155524091</v>
      </c>
      <c r="R137" s="10">
        <v>1.48456E-2</v>
      </c>
      <c r="S137" s="11">
        <v>2068</v>
      </c>
      <c r="T137" s="9">
        <v>2750</v>
      </c>
      <c r="U137" s="9">
        <v>1628</v>
      </c>
      <c r="V137" s="20">
        <v>1628</v>
      </c>
      <c r="W137" s="27">
        <f t="shared" si="10"/>
        <v>1628000</v>
      </c>
      <c r="X137" s="27">
        <f t="shared" si="11"/>
        <v>1543575</v>
      </c>
      <c r="Y137" s="28" t="str">
        <f t="shared" si="12"/>
        <v>N</v>
      </c>
      <c r="Z137" s="28" t="str">
        <f t="shared" si="13"/>
        <v>N</v>
      </c>
      <c r="AA137" s="27">
        <f t="shared" si="14"/>
        <v>84425</v>
      </c>
    </row>
    <row r="138" spans="1:27" x14ac:dyDescent="0.25">
      <c r="A138" s="7" t="s">
        <v>288</v>
      </c>
      <c r="B138" s="8" t="s">
        <v>129</v>
      </c>
      <c r="C138" s="9">
        <v>15267</v>
      </c>
      <c r="D138" s="9">
        <v>14540</v>
      </c>
      <c r="E138" s="9">
        <v>14752</v>
      </c>
      <c r="F138" s="9">
        <v>14194</v>
      </c>
      <c r="G138" s="10">
        <v>2.5201899999999999E-2</v>
      </c>
      <c r="H138" s="9">
        <v>12083</v>
      </c>
      <c r="I138" s="9">
        <v>12397</v>
      </c>
      <c r="J138" s="9">
        <v>11677</v>
      </c>
      <c r="K138" s="9">
        <v>11211</v>
      </c>
      <c r="L138" s="10">
        <v>2.5931599999999999E-2</v>
      </c>
      <c r="M138" s="10">
        <v>0.20850786199999999</v>
      </c>
      <c r="N138" s="10">
        <v>0.20852320699999999</v>
      </c>
      <c r="O138" s="10">
        <v>0.18856389700000001</v>
      </c>
      <c r="P138" s="10">
        <v>0</v>
      </c>
      <c r="Q138" s="10">
        <v>0.12575339999999999</v>
      </c>
      <c r="R138" s="10">
        <v>1.7998699999999999E-2</v>
      </c>
      <c r="S138" s="11">
        <v>10766</v>
      </c>
      <c r="T138" s="9">
        <v>15267</v>
      </c>
      <c r="U138" s="9">
        <v>3183</v>
      </c>
      <c r="V138" s="20">
        <v>3184</v>
      </c>
      <c r="W138" s="27">
        <f t="shared" si="10"/>
        <v>3184000</v>
      </c>
      <c r="X138" s="27">
        <f t="shared" si="11"/>
        <v>2715303.1</v>
      </c>
      <c r="Y138" s="28" t="str">
        <f t="shared" si="12"/>
        <v>N</v>
      </c>
      <c r="Z138" s="28" t="str">
        <f t="shared" si="13"/>
        <v>N</v>
      </c>
      <c r="AA138" s="27">
        <f t="shared" si="14"/>
        <v>468696.89999999991</v>
      </c>
    </row>
    <row r="139" spans="1:27" x14ac:dyDescent="0.25">
      <c r="A139" s="7" t="s">
        <v>288</v>
      </c>
      <c r="B139" s="8" t="s">
        <v>130</v>
      </c>
      <c r="C139" s="9">
        <v>513</v>
      </c>
      <c r="D139" s="9" t="s">
        <v>312</v>
      </c>
      <c r="E139" s="9" t="s">
        <v>312</v>
      </c>
      <c r="F139" s="9" t="s">
        <v>312</v>
      </c>
      <c r="G139" s="9" t="s">
        <v>312</v>
      </c>
      <c r="H139" s="9">
        <v>932</v>
      </c>
      <c r="I139" s="9" t="s">
        <v>312</v>
      </c>
      <c r="J139" s="9" t="s">
        <v>312</v>
      </c>
      <c r="K139" s="9" t="s">
        <v>312</v>
      </c>
      <c r="L139" s="9" t="s">
        <v>312</v>
      </c>
      <c r="M139" s="10">
        <v>-0.81620488700000005</v>
      </c>
      <c r="N139" s="10">
        <v>-0.81620488700000005</v>
      </c>
      <c r="O139" s="9" t="s">
        <v>312</v>
      </c>
      <c r="P139" s="10">
        <v>0</v>
      </c>
      <c r="Q139" s="10">
        <v>0.56009240800000004</v>
      </c>
      <c r="R139" s="10">
        <v>1.50377E-3</v>
      </c>
      <c r="S139" s="11">
        <v>2019</v>
      </c>
      <c r="T139" s="9">
        <v>513</v>
      </c>
      <c r="U139" s="9">
        <v>-419</v>
      </c>
      <c r="V139" s="20">
        <v>-419</v>
      </c>
      <c r="W139" s="27">
        <f t="shared" si="10"/>
        <v>-419000</v>
      </c>
      <c r="X139" s="27">
        <f t="shared" si="11"/>
        <v>-434749.1</v>
      </c>
      <c r="Y139" s="28" t="str">
        <f t="shared" si="12"/>
        <v>Y</v>
      </c>
      <c r="Z139" s="28" t="str">
        <f t="shared" si="13"/>
        <v>N</v>
      </c>
      <c r="AA139" s="27">
        <f t="shared" si="14"/>
        <v>15749.099999999977</v>
      </c>
    </row>
    <row r="140" spans="1:27" x14ac:dyDescent="0.25">
      <c r="A140" s="7" t="s">
        <v>288</v>
      </c>
      <c r="B140" s="8" t="s">
        <v>131</v>
      </c>
      <c r="C140" s="9">
        <v>9891</v>
      </c>
      <c r="D140" s="9">
        <v>10062</v>
      </c>
      <c r="E140" s="9">
        <v>8844</v>
      </c>
      <c r="F140" s="9">
        <v>8708</v>
      </c>
      <c r="G140" s="10">
        <v>4.5268900000000001E-2</v>
      </c>
      <c r="H140" s="9">
        <v>7648</v>
      </c>
      <c r="I140" s="9">
        <v>7660</v>
      </c>
      <c r="J140" s="9">
        <v>6703</v>
      </c>
      <c r="K140" s="9">
        <v>6615</v>
      </c>
      <c r="L140" s="10">
        <v>5.2047000000000003E-2</v>
      </c>
      <c r="M140" s="10">
        <v>0.22680065299999999</v>
      </c>
      <c r="N140" s="10">
        <v>0.229076997</v>
      </c>
      <c r="O140" s="10">
        <v>0.237194987</v>
      </c>
      <c r="P140" s="10">
        <v>-3.8462000000000001E-4</v>
      </c>
      <c r="Q140" s="10">
        <v>0.304980682</v>
      </c>
      <c r="R140" s="10">
        <v>2.8978799999999999E-2</v>
      </c>
      <c r="S140" s="11">
        <v>7524</v>
      </c>
      <c r="T140" s="9">
        <v>9891</v>
      </c>
      <c r="U140" s="9">
        <v>2243</v>
      </c>
      <c r="V140" s="20">
        <v>2272</v>
      </c>
      <c r="W140" s="27">
        <f t="shared" si="10"/>
        <v>2272000</v>
      </c>
      <c r="X140" s="27">
        <f t="shared" si="11"/>
        <v>1968346.3</v>
      </c>
      <c r="Y140" s="28" t="str">
        <f t="shared" si="12"/>
        <v>N</v>
      </c>
      <c r="Z140" s="28" t="str">
        <f t="shared" si="13"/>
        <v>N</v>
      </c>
      <c r="AA140" s="27">
        <f t="shared" si="14"/>
        <v>303653.69999999995</v>
      </c>
    </row>
    <row r="141" spans="1:27" x14ac:dyDescent="0.25">
      <c r="A141" s="7" t="s">
        <v>288</v>
      </c>
      <c r="B141" s="8" t="s">
        <v>132</v>
      </c>
      <c r="C141" s="9">
        <v>4635</v>
      </c>
      <c r="D141" s="9">
        <v>3934</v>
      </c>
      <c r="E141" s="9">
        <v>3690</v>
      </c>
      <c r="F141" s="9">
        <v>4035</v>
      </c>
      <c r="G141" s="10">
        <v>4.9504800000000002E-2</v>
      </c>
      <c r="H141" s="9">
        <v>3383</v>
      </c>
      <c r="I141" s="9">
        <v>2974</v>
      </c>
      <c r="J141" s="9">
        <v>2668</v>
      </c>
      <c r="K141" s="9">
        <v>2937</v>
      </c>
      <c r="L141" s="10">
        <v>5.06483E-2</v>
      </c>
      <c r="M141" s="10">
        <v>0.27006941600000001</v>
      </c>
      <c r="N141" s="10">
        <v>0.27006941600000001</v>
      </c>
      <c r="O141" s="10">
        <v>0.26388367000000001</v>
      </c>
      <c r="P141" s="10">
        <v>9.6039999999999999E-6</v>
      </c>
      <c r="Q141" s="10">
        <v>0.24618599599999999</v>
      </c>
      <c r="R141" s="10">
        <v>3.1700699999999998E-2</v>
      </c>
      <c r="S141" s="11">
        <v>6839</v>
      </c>
      <c r="T141" s="9">
        <v>4635</v>
      </c>
      <c r="U141" s="9">
        <v>1252</v>
      </c>
      <c r="V141" s="20">
        <v>1252</v>
      </c>
      <c r="W141" s="27">
        <f t="shared" si="10"/>
        <v>1252000</v>
      </c>
      <c r="X141" s="27">
        <f t="shared" si="11"/>
        <v>1109705.5</v>
      </c>
      <c r="Y141" s="28" t="str">
        <f t="shared" si="12"/>
        <v>N</v>
      </c>
      <c r="Z141" s="28" t="str">
        <f t="shared" si="13"/>
        <v>N</v>
      </c>
      <c r="AA141" s="27">
        <f t="shared" si="14"/>
        <v>142294.5</v>
      </c>
    </row>
    <row r="142" spans="1:27" x14ac:dyDescent="0.25">
      <c r="A142" s="7" t="s">
        <v>288</v>
      </c>
      <c r="B142" s="8" t="s">
        <v>133</v>
      </c>
      <c r="C142" s="9">
        <v>1377</v>
      </c>
      <c r="D142" s="9">
        <v>1491</v>
      </c>
      <c r="E142" s="9">
        <v>1610</v>
      </c>
      <c r="F142" s="9">
        <v>1562</v>
      </c>
      <c r="G142" s="10">
        <v>-3.9473000000000001E-2</v>
      </c>
      <c r="H142" s="9">
        <v>1413</v>
      </c>
      <c r="I142" s="9">
        <v>1521</v>
      </c>
      <c r="J142" s="9">
        <v>1584</v>
      </c>
      <c r="K142" s="9">
        <v>1554</v>
      </c>
      <c r="L142" s="10">
        <v>-3.0261E-2</v>
      </c>
      <c r="M142" s="10">
        <v>-2.6211999999999999E-2</v>
      </c>
      <c r="N142" s="10">
        <v>-2.6211999999999999E-2</v>
      </c>
      <c r="O142" s="10">
        <v>-8.8520000000000005E-3</v>
      </c>
      <c r="P142" s="10">
        <v>2.3155300000000001E-3</v>
      </c>
      <c r="Q142" s="10">
        <v>0.43767109399999998</v>
      </c>
      <c r="R142" s="10">
        <v>2.0161399999999999E-2</v>
      </c>
      <c r="S142" s="11">
        <v>3116</v>
      </c>
      <c r="T142" s="9">
        <v>1377</v>
      </c>
      <c r="U142" s="9">
        <v>-36</v>
      </c>
      <c r="V142" s="20">
        <v>-36</v>
      </c>
      <c r="W142" s="27">
        <f t="shared" si="10"/>
        <v>-36000</v>
      </c>
      <c r="X142" s="27">
        <f t="shared" si="11"/>
        <v>-78273.899999999994</v>
      </c>
      <c r="Y142" s="28" t="str">
        <f t="shared" si="12"/>
        <v>Y</v>
      </c>
      <c r="Z142" s="28" t="str">
        <f t="shared" si="13"/>
        <v>N</v>
      </c>
      <c r="AA142" s="27">
        <f t="shared" si="14"/>
        <v>42273.899999999994</v>
      </c>
    </row>
    <row r="143" spans="1:27" x14ac:dyDescent="0.25">
      <c r="A143" s="18" t="s">
        <v>289</v>
      </c>
      <c r="B143" s="14" t="s">
        <v>320</v>
      </c>
      <c r="C143" s="15">
        <v>4467</v>
      </c>
      <c r="D143" s="15">
        <v>4582</v>
      </c>
      <c r="E143" s="15">
        <v>4394</v>
      </c>
      <c r="F143" s="15">
        <v>4293</v>
      </c>
      <c r="G143" s="16">
        <v>1.35E-2</v>
      </c>
      <c r="H143" s="15">
        <v>2777</v>
      </c>
      <c r="I143" s="15">
        <v>2800</v>
      </c>
      <c r="J143" s="15">
        <v>2635</v>
      </c>
      <c r="K143" s="15">
        <v>2606</v>
      </c>
      <c r="L143" s="16">
        <v>2.1899999999999999E-2</v>
      </c>
      <c r="M143" s="16">
        <v>0.38569999999999999</v>
      </c>
      <c r="N143" s="16">
        <v>0.3871</v>
      </c>
      <c r="O143" s="16">
        <v>0.39879999999999999</v>
      </c>
      <c r="P143" s="16">
        <v>3.5000000000000001E-3</v>
      </c>
      <c r="Q143" s="16">
        <v>0.26979999999999998</v>
      </c>
      <c r="R143" s="16">
        <v>3.78E-2</v>
      </c>
      <c r="S143" s="17">
        <v>4366</v>
      </c>
      <c r="T143" s="15">
        <v>4521</v>
      </c>
      <c r="U143" s="15">
        <v>1744</v>
      </c>
      <c r="V143" s="19">
        <v>1755</v>
      </c>
      <c r="W143" s="25">
        <f t="shared" si="10"/>
        <v>1755000</v>
      </c>
      <c r="X143" s="25">
        <f t="shared" si="11"/>
        <v>1616205.3</v>
      </c>
      <c r="Y143" s="26" t="str">
        <f t="shared" si="12"/>
        <v>N</v>
      </c>
      <c r="Z143" s="26" t="str">
        <f t="shared" si="13"/>
        <v>N</v>
      </c>
      <c r="AA143" s="25">
        <f t="shared" si="14"/>
        <v>138794.69999999995</v>
      </c>
    </row>
    <row r="144" spans="1:27" x14ac:dyDescent="0.25">
      <c r="A144" s="7" t="s">
        <v>289</v>
      </c>
      <c r="B144" s="8" t="s">
        <v>134</v>
      </c>
      <c r="C144" s="9">
        <v>1730</v>
      </c>
      <c r="D144" s="9">
        <v>1729</v>
      </c>
      <c r="E144" s="9">
        <v>1502</v>
      </c>
      <c r="F144" s="9">
        <v>984</v>
      </c>
      <c r="G144" s="10">
        <v>0.252561335</v>
      </c>
      <c r="H144" s="9">
        <v>1474</v>
      </c>
      <c r="I144" s="9">
        <v>1706</v>
      </c>
      <c r="J144" s="9">
        <v>1619</v>
      </c>
      <c r="K144" s="9">
        <v>1064</v>
      </c>
      <c r="L144" s="10">
        <v>0.12840826399999999</v>
      </c>
      <c r="M144" s="10">
        <v>0.14785721299999999</v>
      </c>
      <c r="N144" s="10">
        <v>0.14785721299999999</v>
      </c>
      <c r="O144" s="10">
        <v>3.2546199999999997E-2</v>
      </c>
      <c r="P144" s="10">
        <v>0</v>
      </c>
      <c r="Q144" s="10">
        <v>0.44999991299999997</v>
      </c>
      <c r="R144" s="10">
        <v>9.9997000000000003E-3</v>
      </c>
      <c r="S144" s="11">
        <v>2163</v>
      </c>
      <c r="T144" s="9">
        <v>1730</v>
      </c>
      <c r="U144" s="9">
        <v>256</v>
      </c>
      <c r="V144" s="20">
        <v>256</v>
      </c>
      <c r="W144" s="27">
        <f t="shared" si="10"/>
        <v>256000</v>
      </c>
      <c r="X144" s="27">
        <f t="shared" si="11"/>
        <v>202889</v>
      </c>
      <c r="Y144" s="28" t="str">
        <f t="shared" si="12"/>
        <v>N</v>
      </c>
      <c r="Z144" s="28" t="str">
        <f t="shared" si="13"/>
        <v>N</v>
      </c>
      <c r="AA144" s="27">
        <f t="shared" si="14"/>
        <v>53111</v>
      </c>
    </row>
    <row r="145" spans="1:27" x14ac:dyDescent="0.25">
      <c r="A145" s="7" t="s">
        <v>289</v>
      </c>
      <c r="B145" s="8" t="s">
        <v>135</v>
      </c>
      <c r="C145" s="9">
        <v>10823</v>
      </c>
      <c r="D145" s="9">
        <v>11104</v>
      </c>
      <c r="E145" s="9">
        <v>11397</v>
      </c>
      <c r="F145" s="9">
        <v>12628</v>
      </c>
      <c r="G145" s="10">
        <v>-4.7638E-2</v>
      </c>
      <c r="H145" s="9">
        <v>1831</v>
      </c>
      <c r="I145" s="9">
        <v>1798</v>
      </c>
      <c r="J145" s="9">
        <v>1538</v>
      </c>
      <c r="K145" s="9">
        <v>1583</v>
      </c>
      <c r="L145" s="10">
        <v>5.2210800000000002E-2</v>
      </c>
      <c r="M145" s="10">
        <v>0.83086348700000001</v>
      </c>
      <c r="N145" s="10">
        <v>0.83086348700000001</v>
      </c>
      <c r="O145" s="10">
        <v>0.84496005699999999</v>
      </c>
      <c r="P145" s="10">
        <v>6.3496799999999999E-3</v>
      </c>
      <c r="Q145" s="10">
        <v>0.12664862599999999</v>
      </c>
      <c r="R145" s="10">
        <v>3.1459300000000003E-2</v>
      </c>
      <c r="S145" s="11">
        <v>3889</v>
      </c>
      <c r="T145" s="9">
        <v>10823</v>
      </c>
      <c r="U145" s="9">
        <v>8992</v>
      </c>
      <c r="V145" s="20">
        <v>8992</v>
      </c>
      <c r="W145" s="27">
        <f t="shared" si="10"/>
        <v>8992000</v>
      </c>
      <c r="X145" s="27">
        <f t="shared" si="11"/>
        <v>8659733.9000000004</v>
      </c>
      <c r="Y145" s="28" t="str">
        <f t="shared" si="12"/>
        <v>N</v>
      </c>
      <c r="Z145" s="28" t="str">
        <f t="shared" si="13"/>
        <v>N</v>
      </c>
      <c r="AA145" s="27">
        <f t="shared" si="14"/>
        <v>332266.09999999963</v>
      </c>
    </row>
    <row r="146" spans="1:27" x14ac:dyDescent="0.25">
      <c r="A146" s="7" t="s">
        <v>289</v>
      </c>
      <c r="B146" s="8" t="s">
        <v>136</v>
      </c>
      <c r="C146" s="9">
        <v>4613</v>
      </c>
      <c r="D146" s="9">
        <v>4258</v>
      </c>
      <c r="E146" s="9">
        <v>3801</v>
      </c>
      <c r="F146" s="9">
        <v>3246</v>
      </c>
      <c r="G146" s="10">
        <v>0.14045015199999999</v>
      </c>
      <c r="H146" s="9">
        <v>3670</v>
      </c>
      <c r="I146" s="9">
        <v>4042</v>
      </c>
      <c r="J146" s="9">
        <v>3678</v>
      </c>
      <c r="K146" s="9">
        <v>3658</v>
      </c>
      <c r="L146" s="10">
        <v>1.1446500000000001E-3</v>
      </c>
      <c r="M146" s="10">
        <v>0.20446197799999999</v>
      </c>
      <c r="N146" s="10">
        <v>0.20446197799999999</v>
      </c>
      <c r="O146" s="10">
        <v>0.101229361</v>
      </c>
      <c r="P146" s="10">
        <v>1.18655E-3</v>
      </c>
      <c r="Q146" s="10">
        <v>0.183722722</v>
      </c>
      <c r="R146" s="10">
        <v>9.3732747000000005E-2</v>
      </c>
      <c r="S146" s="11">
        <v>2337</v>
      </c>
      <c r="T146" s="9">
        <v>4613</v>
      </c>
      <c r="U146" s="9">
        <v>943</v>
      </c>
      <c r="V146" s="20">
        <v>943</v>
      </c>
      <c r="W146" s="27">
        <f t="shared" si="10"/>
        <v>943000</v>
      </c>
      <c r="X146" s="27">
        <f t="shared" si="11"/>
        <v>801380.9</v>
      </c>
      <c r="Y146" s="28" t="str">
        <f t="shared" si="12"/>
        <v>N</v>
      </c>
      <c r="Z146" s="28" t="str">
        <f t="shared" si="13"/>
        <v>N</v>
      </c>
      <c r="AA146" s="27">
        <f t="shared" si="14"/>
        <v>141619.09999999998</v>
      </c>
    </row>
    <row r="147" spans="1:27" x14ac:dyDescent="0.25">
      <c r="A147" s="7" t="s">
        <v>289</v>
      </c>
      <c r="B147" s="8" t="s">
        <v>137</v>
      </c>
      <c r="C147" s="9">
        <v>1189</v>
      </c>
      <c r="D147" s="9">
        <v>1281</v>
      </c>
      <c r="E147" s="9">
        <v>1283</v>
      </c>
      <c r="F147" s="9">
        <v>1329</v>
      </c>
      <c r="G147" s="10">
        <v>-3.5025000000000001E-2</v>
      </c>
      <c r="H147" s="9">
        <v>810</v>
      </c>
      <c r="I147" s="9">
        <v>874</v>
      </c>
      <c r="J147" s="9">
        <v>849</v>
      </c>
      <c r="K147" s="9">
        <v>881</v>
      </c>
      <c r="L147" s="10">
        <v>-2.6855E-2</v>
      </c>
      <c r="M147" s="10">
        <v>0.31916406899999999</v>
      </c>
      <c r="N147" s="10">
        <v>0.31916406899999999</v>
      </c>
      <c r="O147" s="10">
        <v>0.325155631</v>
      </c>
      <c r="P147" s="10">
        <v>7.0680099999999996E-3</v>
      </c>
      <c r="Q147" s="10">
        <v>0.27614596699999999</v>
      </c>
      <c r="R147" s="10">
        <v>7.1271719999999997E-2</v>
      </c>
      <c r="S147" s="11">
        <v>2118</v>
      </c>
      <c r="T147" s="9">
        <v>1189</v>
      </c>
      <c r="U147" s="9">
        <v>380</v>
      </c>
      <c r="V147" s="20">
        <v>380</v>
      </c>
      <c r="W147" s="27">
        <f t="shared" si="10"/>
        <v>380000</v>
      </c>
      <c r="X147" s="27">
        <f t="shared" si="11"/>
        <v>343497.7</v>
      </c>
      <c r="Y147" s="28" t="str">
        <f t="shared" si="12"/>
        <v>N</v>
      </c>
      <c r="Z147" s="28" t="str">
        <f t="shared" si="13"/>
        <v>N</v>
      </c>
      <c r="AA147" s="27">
        <f t="shared" si="14"/>
        <v>36502.299999999988</v>
      </c>
    </row>
    <row r="148" spans="1:27" x14ac:dyDescent="0.25">
      <c r="A148" s="7" t="s">
        <v>289</v>
      </c>
      <c r="B148" s="8" t="s">
        <v>138</v>
      </c>
      <c r="C148" s="9">
        <v>3568</v>
      </c>
      <c r="D148" s="9">
        <v>3465</v>
      </c>
      <c r="E148" s="9">
        <v>2704</v>
      </c>
      <c r="F148" s="9">
        <v>3034</v>
      </c>
      <c r="G148" s="10">
        <v>5.8656600000000003E-2</v>
      </c>
      <c r="H148" s="9">
        <v>1824</v>
      </c>
      <c r="I148" s="9">
        <v>1741</v>
      </c>
      <c r="J148" s="9">
        <v>1483</v>
      </c>
      <c r="K148" s="9">
        <v>1593</v>
      </c>
      <c r="L148" s="10">
        <v>4.8237000000000002E-2</v>
      </c>
      <c r="M148" s="10">
        <v>0.48888543200000001</v>
      </c>
      <c r="N148" s="10">
        <v>0.48888543200000001</v>
      </c>
      <c r="O148" s="10">
        <v>0.481660325</v>
      </c>
      <c r="P148" s="10">
        <v>1.0314200000000001E-2</v>
      </c>
      <c r="Q148" s="10">
        <v>0.37144126599999999</v>
      </c>
      <c r="R148" s="10">
        <v>1.7124500000000001E-2</v>
      </c>
      <c r="S148" s="11">
        <v>6054</v>
      </c>
      <c r="T148" s="9">
        <v>3568</v>
      </c>
      <c r="U148" s="9">
        <v>1744</v>
      </c>
      <c r="V148" s="20">
        <v>1744</v>
      </c>
      <c r="W148" s="27">
        <f t="shared" si="10"/>
        <v>1744000</v>
      </c>
      <c r="X148" s="27">
        <f t="shared" si="11"/>
        <v>1634462.4</v>
      </c>
      <c r="Y148" s="28" t="str">
        <f t="shared" si="12"/>
        <v>N</v>
      </c>
      <c r="Z148" s="28" t="str">
        <f t="shared" si="13"/>
        <v>N</v>
      </c>
      <c r="AA148" s="27">
        <f t="shared" si="14"/>
        <v>109537.60000000009</v>
      </c>
    </row>
    <row r="149" spans="1:27" x14ac:dyDescent="0.25">
      <c r="A149" s="7" t="s">
        <v>289</v>
      </c>
      <c r="B149" s="8" t="s">
        <v>139</v>
      </c>
      <c r="C149" s="9">
        <v>1891</v>
      </c>
      <c r="D149" s="9">
        <v>2064</v>
      </c>
      <c r="E149" s="9">
        <v>1989</v>
      </c>
      <c r="F149" s="9">
        <v>1640</v>
      </c>
      <c r="G149" s="10">
        <v>5.1085100000000001E-2</v>
      </c>
      <c r="H149" s="9">
        <v>1173</v>
      </c>
      <c r="I149" s="9">
        <v>1148</v>
      </c>
      <c r="J149" s="9">
        <v>1117</v>
      </c>
      <c r="K149" s="9">
        <v>986</v>
      </c>
      <c r="L149" s="10">
        <v>6.3235728000000005E-2</v>
      </c>
      <c r="M149" s="10">
        <v>0.38013153100000002</v>
      </c>
      <c r="N149" s="10">
        <v>0.38013153100000002</v>
      </c>
      <c r="O149" s="10">
        <v>0.42167512299999999</v>
      </c>
      <c r="P149" s="10">
        <v>3.9209400000000004E-3</v>
      </c>
      <c r="Q149" s="10">
        <v>0.39185891499999997</v>
      </c>
      <c r="R149" s="10">
        <v>5.5026699999999998E-2</v>
      </c>
      <c r="S149" s="11">
        <v>2331</v>
      </c>
      <c r="T149" s="9">
        <v>1892</v>
      </c>
      <c r="U149" s="9">
        <v>719</v>
      </c>
      <c r="V149" s="20">
        <v>719</v>
      </c>
      <c r="W149" s="27">
        <f t="shared" si="10"/>
        <v>719000</v>
      </c>
      <c r="X149" s="27">
        <f t="shared" si="11"/>
        <v>660915.6</v>
      </c>
      <c r="Y149" s="28" t="str">
        <f t="shared" si="12"/>
        <v>N</v>
      </c>
      <c r="Z149" s="28" t="str">
        <f t="shared" si="13"/>
        <v>N</v>
      </c>
      <c r="AA149" s="27">
        <f t="shared" si="14"/>
        <v>58084.400000000023</v>
      </c>
    </row>
    <row r="150" spans="1:27" x14ac:dyDescent="0.25">
      <c r="A150" s="7" t="s">
        <v>289</v>
      </c>
      <c r="B150" s="8" t="s">
        <v>140</v>
      </c>
      <c r="C150" s="9">
        <v>868</v>
      </c>
      <c r="D150" s="9">
        <v>808</v>
      </c>
      <c r="E150" s="9">
        <v>817</v>
      </c>
      <c r="F150" s="9">
        <v>902</v>
      </c>
      <c r="G150" s="10">
        <v>-1.247E-2</v>
      </c>
      <c r="H150" s="9">
        <v>868</v>
      </c>
      <c r="I150" s="9">
        <v>808</v>
      </c>
      <c r="J150" s="9">
        <v>817</v>
      </c>
      <c r="K150" s="9">
        <v>905</v>
      </c>
      <c r="L150" s="10">
        <v>-1.3698E-2</v>
      </c>
      <c r="M150" s="10">
        <v>3.1102999999999997E-5</v>
      </c>
      <c r="N150" s="10">
        <v>3.1102999999999997E-5</v>
      </c>
      <c r="O150" s="10">
        <v>1.2792599999999999E-4</v>
      </c>
      <c r="P150" s="10">
        <v>0</v>
      </c>
      <c r="Q150" s="10">
        <v>0.44133269899999999</v>
      </c>
      <c r="R150" s="10">
        <v>0</v>
      </c>
      <c r="S150" s="11">
        <v>1500</v>
      </c>
      <c r="T150" s="9">
        <v>868</v>
      </c>
      <c r="U150" s="9">
        <v>0</v>
      </c>
      <c r="V150" s="20">
        <v>0</v>
      </c>
      <c r="W150" s="27">
        <f t="shared" si="10"/>
        <v>0</v>
      </c>
      <c r="X150" s="27">
        <f t="shared" si="11"/>
        <v>-26647.600000000002</v>
      </c>
      <c r="Y150" s="28" t="str">
        <f t="shared" si="12"/>
        <v>Y</v>
      </c>
      <c r="Z150" s="28" t="str">
        <f t="shared" si="13"/>
        <v>N</v>
      </c>
      <c r="AA150" s="27">
        <f t="shared" si="14"/>
        <v>26647.600000000002</v>
      </c>
    </row>
    <row r="151" spans="1:27" x14ac:dyDescent="0.25">
      <c r="A151" s="7" t="s">
        <v>289</v>
      </c>
      <c r="B151" s="8" t="s">
        <v>141</v>
      </c>
      <c r="C151" s="9">
        <v>3224</v>
      </c>
      <c r="D151" s="9">
        <v>3398</v>
      </c>
      <c r="E151" s="9">
        <v>3158</v>
      </c>
      <c r="F151" s="9">
        <v>3457</v>
      </c>
      <c r="G151" s="10">
        <v>-2.2488999999999999E-2</v>
      </c>
      <c r="H151" s="9">
        <v>2772</v>
      </c>
      <c r="I151" s="9">
        <v>2948</v>
      </c>
      <c r="J151" s="9">
        <v>2725</v>
      </c>
      <c r="K151" s="9">
        <v>2808</v>
      </c>
      <c r="L151" s="10">
        <v>-4.3043999999999999E-3</v>
      </c>
      <c r="M151" s="10">
        <v>0.14030967499999999</v>
      </c>
      <c r="N151" s="10">
        <v>0.13885955</v>
      </c>
      <c r="O151" s="10">
        <v>0.13759724600000001</v>
      </c>
      <c r="P151" s="10">
        <v>3.1903000000000001E-3</v>
      </c>
      <c r="Q151" s="10">
        <v>0.155858096</v>
      </c>
      <c r="R151" s="10">
        <v>6.6804606000000002E-2</v>
      </c>
      <c r="S151" s="11">
        <v>2121</v>
      </c>
      <c r="T151" s="9">
        <v>3225</v>
      </c>
      <c r="U151" s="9">
        <v>452</v>
      </c>
      <c r="V151" s="20">
        <v>447</v>
      </c>
      <c r="W151" s="27">
        <f t="shared" si="10"/>
        <v>447000</v>
      </c>
      <c r="X151" s="27">
        <f t="shared" si="11"/>
        <v>347992.5</v>
      </c>
      <c r="Y151" s="28" t="str">
        <f t="shared" si="12"/>
        <v>N</v>
      </c>
      <c r="Z151" s="28" t="str">
        <f t="shared" si="13"/>
        <v>N</v>
      </c>
      <c r="AA151" s="27">
        <f t="shared" si="14"/>
        <v>99007.5</v>
      </c>
    </row>
    <row r="152" spans="1:27" x14ac:dyDescent="0.25">
      <c r="A152" s="7" t="s">
        <v>289</v>
      </c>
      <c r="B152" s="8" t="s">
        <v>142</v>
      </c>
      <c r="C152" s="9">
        <v>3368</v>
      </c>
      <c r="D152" s="9">
        <v>3234</v>
      </c>
      <c r="E152" s="9">
        <v>2701</v>
      </c>
      <c r="F152" s="9">
        <v>2617</v>
      </c>
      <c r="G152" s="10">
        <v>9.5689245000000006E-2</v>
      </c>
      <c r="H152" s="9">
        <v>2248</v>
      </c>
      <c r="I152" s="9">
        <v>2140</v>
      </c>
      <c r="J152" s="9">
        <v>1843</v>
      </c>
      <c r="K152" s="9">
        <v>1842</v>
      </c>
      <c r="L152" s="10">
        <v>7.3347444999999997E-2</v>
      </c>
      <c r="M152" s="10">
        <v>0.332546652</v>
      </c>
      <c r="N152" s="10">
        <v>0.33642771300000002</v>
      </c>
      <c r="O152" s="10">
        <v>0.33202356700000002</v>
      </c>
      <c r="P152" s="10">
        <v>0</v>
      </c>
      <c r="Q152" s="10">
        <v>0.306092374</v>
      </c>
      <c r="R152" s="10">
        <v>0.104245435</v>
      </c>
      <c r="S152" s="11">
        <v>6330</v>
      </c>
      <c r="T152" s="9">
        <v>3368</v>
      </c>
      <c r="U152" s="9">
        <v>1120</v>
      </c>
      <c r="V152" s="20">
        <v>1140</v>
      </c>
      <c r="W152" s="27">
        <f t="shared" si="10"/>
        <v>1140000</v>
      </c>
      <c r="X152" s="27">
        <f t="shared" si="11"/>
        <v>1036602.4</v>
      </c>
      <c r="Y152" s="28" t="str">
        <f t="shared" si="12"/>
        <v>N</v>
      </c>
      <c r="Z152" s="28" t="str">
        <f t="shared" si="13"/>
        <v>N</v>
      </c>
      <c r="AA152" s="27">
        <f t="shared" si="14"/>
        <v>103397.59999999998</v>
      </c>
    </row>
    <row r="153" spans="1:27" x14ac:dyDescent="0.25">
      <c r="A153" s="7" t="s">
        <v>289</v>
      </c>
      <c r="B153" s="8" t="s">
        <v>143</v>
      </c>
      <c r="C153" s="9">
        <v>5719</v>
      </c>
      <c r="D153" s="9">
        <v>5176</v>
      </c>
      <c r="E153" s="9">
        <v>5168</v>
      </c>
      <c r="F153" s="9">
        <v>5552</v>
      </c>
      <c r="G153" s="10">
        <v>1.00499E-2</v>
      </c>
      <c r="H153" s="9">
        <v>5316</v>
      </c>
      <c r="I153" s="9">
        <v>4446</v>
      </c>
      <c r="J153" s="9">
        <v>4419</v>
      </c>
      <c r="K153" s="9">
        <v>4677</v>
      </c>
      <c r="L153" s="10">
        <v>4.5524099999999998E-2</v>
      </c>
      <c r="M153" s="10">
        <v>7.0493878999999995E-2</v>
      </c>
      <c r="N153" s="10">
        <v>7.0493878999999995E-2</v>
      </c>
      <c r="O153" s="10">
        <v>0.11719768</v>
      </c>
      <c r="P153" s="10">
        <v>2.1070699999999999E-3</v>
      </c>
      <c r="Q153" s="10">
        <v>0.63985900699999998</v>
      </c>
      <c r="R153" s="10">
        <v>5.8949500000000002E-2</v>
      </c>
      <c r="S153" s="11">
        <v>6979</v>
      </c>
      <c r="T153" s="9">
        <v>5719</v>
      </c>
      <c r="U153" s="9">
        <v>403</v>
      </c>
      <c r="V153" s="20">
        <v>403</v>
      </c>
      <c r="W153" s="27">
        <f t="shared" si="10"/>
        <v>403000</v>
      </c>
      <c r="X153" s="27">
        <f t="shared" si="11"/>
        <v>227426.69999999998</v>
      </c>
      <c r="Y153" s="28" t="str">
        <f t="shared" si="12"/>
        <v>N</v>
      </c>
      <c r="Z153" s="28" t="str">
        <f t="shared" si="13"/>
        <v>N</v>
      </c>
      <c r="AA153" s="27">
        <f t="shared" si="14"/>
        <v>175573.30000000002</v>
      </c>
    </row>
    <row r="154" spans="1:27" x14ac:dyDescent="0.25">
      <c r="A154" s="7" t="s">
        <v>289</v>
      </c>
      <c r="B154" s="8" t="s">
        <v>144</v>
      </c>
      <c r="C154" s="9">
        <v>5949</v>
      </c>
      <c r="D154" s="9">
        <v>6370</v>
      </c>
      <c r="E154" s="9">
        <v>6460</v>
      </c>
      <c r="F154" s="9">
        <v>6785</v>
      </c>
      <c r="G154" s="10">
        <v>-4.1070000000000002E-2</v>
      </c>
      <c r="H154" s="9">
        <v>6418</v>
      </c>
      <c r="I154" s="9">
        <v>6599</v>
      </c>
      <c r="J154" s="9">
        <v>6375</v>
      </c>
      <c r="K154" s="9">
        <v>6439</v>
      </c>
      <c r="L154" s="10">
        <v>-1.0713000000000001E-3</v>
      </c>
      <c r="M154" s="10">
        <v>8.5016218000000005E-2</v>
      </c>
      <c r="N154" s="10">
        <v>8.5016218000000005E-2</v>
      </c>
      <c r="O154" s="10">
        <v>0.12601868299999999</v>
      </c>
      <c r="P154" s="10">
        <v>4.3772200000000002E-3</v>
      </c>
      <c r="Q154" s="10">
        <v>0.211494654</v>
      </c>
      <c r="R154" s="10">
        <v>9.0788401000000005E-2</v>
      </c>
      <c r="S154" s="11">
        <v>6350</v>
      </c>
      <c r="T154" s="9">
        <v>7015</v>
      </c>
      <c r="U154" s="9">
        <v>596</v>
      </c>
      <c r="V154" s="20">
        <v>596</v>
      </c>
      <c r="W154" s="27">
        <f t="shared" si="10"/>
        <v>596000</v>
      </c>
      <c r="X154" s="27">
        <f t="shared" si="11"/>
        <v>380639.5</v>
      </c>
      <c r="Y154" s="28" t="str">
        <f t="shared" si="12"/>
        <v>N</v>
      </c>
      <c r="Z154" s="28" t="str">
        <f t="shared" si="13"/>
        <v>N</v>
      </c>
      <c r="AA154" s="27">
        <f t="shared" si="14"/>
        <v>215360.5</v>
      </c>
    </row>
    <row r="155" spans="1:27" x14ac:dyDescent="0.25">
      <c r="A155" s="7" t="s">
        <v>289</v>
      </c>
      <c r="B155" s="8" t="s">
        <v>145</v>
      </c>
      <c r="C155" s="9">
        <v>988</v>
      </c>
      <c r="D155" s="9">
        <v>932</v>
      </c>
      <c r="E155" s="9">
        <v>309</v>
      </c>
      <c r="F155" s="9">
        <v>256</v>
      </c>
      <c r="G155" s="10">
        <v>0.95237927899999997</v>
      </c>
      <c r="H155" s="9">
        <v>838</v>
      </c>
      <c r="I155" s="9">
        <v>656</v>
      </c>
      <c r="J155" s="9">
        <v>278</v>
      </c>
      <c r="K155" s="9">
        <v>279</v>
      </c>
      <c r="L155" s="10">
        <v>0.66720844700000004</v>
      </c>
      <c r="M155" s="10">
        <v>0.151061538</v>
      </c>
      <c r="N155" s="10">
        <v>0.151061538</v>
      </c>
      <c r="O155" s="10">
        <v>0.20501465899999999</v>
      </c>
      <c r="P155" s="10">
        <v>3.8004800000000002E-4</v>
      </c>
      <c r="Q155" s="10">
        <v>0.276876862</v>
      </c>
      <c r="R155" s="10">
        <v>0</v>
      </c>
      <c r="S155" s="11">
        <v>1394</v>
      </c>
      <c r="T155" s="9">
        <v>988</v>
      </c>
      <c r="U155" s="9">
        <v>149</v>
      </c>
      <c r="V155" s="20">
        <v>149</v>
      </c>
      <c r="W155" s="27">
        <f t="shared" si="10"/>
        <v>149000</v>
      </c>
      <c r="X155" s="27">
        <f t="shared" si="11"/>
        <v>118668.4</v>
      </c>
      <c r="Y155" s="28" t="str">
        <f t="shared" si="12"/>
        <v>N</v>
      </c>
      <c r="Z155" s="28" t="str">
        <f t="shared" si="13"/>
        <v>N</v>
      </c>
      <c r="AA155" s="27">
        <f t="shared" si="14"/>
        <v>30331.600000000006</v>
      </c>
    </row>
    <row r="156" spans="1:27" x14ac:dyDescent="0.25">
      <c r="A156" s="7" t="s">
        <v>289</v>
      </c>
      <c r="B156" s="8" t="s">
        <v>146</v>
      </c>
      <c r="C156" s="9">
        <v>1914</v>
      </c>
      <c r="D156" s="9" t="s">
        <v>312</v>
      </c>
      <c r="E156" s="9" t="s">
        <v>312</v>
      </c>
      <c r="F156" s="9" t="s">
        <v>312</v>
      </c>
      <c r="G156" s="9" t="s">
        <v>312</v>
      </c>
      <c r="H156" s="9">
        <v>957</v>
      </c>
      <c r="I156" s="9" t="s">
        <v>312</v>
      </c>
      <c r="J156" s="9" t="s">
        <v>312</v>
      </c>
      <c r="K156" s="9" t="s">
        <v>312</v>
      </c>
      <c r="L156" s="9" t="s">
        <v>312</v>
      </c>
      <c r="M156" s="10">
        <v>0.50006426599999998</v>
      </c>
      <c r="N156" s="10">
        <v>0.50006426599999998</v>
      </c>
      <c r="O156" s="9" t="s">
        <v>312</v>
      </c>
      <c r="P156" s="10">
        <v>6.1224999999999995E-4</v>
      </c>
      <c r="Q156" s="10">
        <v>0.38816647700000001</v>
      </c>
      <c r="R156" s="10">
        <v>2.07736E-2</v>
      </c>
      <c r="S156" s="11">
        <v>7865</v>
      </c>
      <c r="T156" s="9">
        <v>1914</v>
      </c>
      <c r="U156" s="9">
        <v>957</v>
      </c>
      <c r="V156" s="20">
        <v>957</v>
      </c>
      <c r="W156" s="27">
        <f t="shared" si="10"/>
        <v>957000</v>
      </c>
      <c r="X156" s="27">
        <f t="shared" si="11"/>
        <v>898240.2</v>
      </c>
      <c r="Y156" s="28" t="str">
        <f t="shared" si="12"/>
        <v>N</v>
      </c>
      <c r="Z156" s="28" t="str">
        <f t="shared" si="13"/>
        <v>N</v>
      </c>
      <c r="AA156" s="27">
        <f t="shared" si="14"/>
        <v>58759.800000000047</v>
      </c>
    </row>
    <row r="157" spans="1:27" x14ac:dyDescent="0.25">
      <c r="A157" s="7" t="s">
        <v>289</v>
      </c>
      <c r="B157" s="8" t="s">
        <v>147</v>
      </c>
      <c r="C157" s="9">
        <v>7244</v>
      </c>
      <c r="D157" s="9">
        <v>7751</v>
      </c>
      <c r="E157" s="9">
        <v>7688</v>
      </c>
      <c r="F157" s="9">
        <v>7643</v>
      </c>
      <c r="G157" s="10">
        <v>-1.7408E-2</v>
      </c>
      <c r="H157" s="9">
        <v>6840</v>
      </c>
      <c r="I157" s="9">
        <v>7071</v>
      </c>
      <c r="J157" s="9">
        <v>6534</v>
      </c>
      <c r="K157" s="9">
        <v>5872</v>
      </c>
      <c r="L157" s="10">
        <v>5.4947599999999999E-2</v>
      </c>
      <c r="M157" s="10">
        <v>5.9068299999999997E-2</v>
      </c>
      <c r="N157" s="10">
        <v>5.9068299999999997E-2</v>
      </c>
      <c r="O157" s="10">
        <v>0.100505501</v>
      </c>
      <c r="P157" s="10">
        <v>2.9603099999999999E-3</v>
      </c>
      <c r="Q157" s="10">
        <v>0.318891696</v>
      </c>
      <c r="R157" s="10">
        <v>3.6473899999999997E-2</v>
      </c>
      <c r="S157" s="11">
        <v>6929</v>
      </c>
      <c r="T157" s="9">
        <v>7269</v>
      </c>
      <c r="U157" s="9">
        <v>429</v>
      </c>
      <c r="V157" s="20">
        <v>429</v>
      </c>
      <c r="W157" s="27">
        <f t="shared" si="10"/>
        <v>429000</v>
      </c>
      <c r="X157" s="27">
        <f t="shared" si="11"/>
        <v>205841.69999999998</v>
      </c>
      <c r="Y157" s="28" t="str">
        <f t="shared" si="12"/>
        <v>N</v>
      </c>
      <c r="Z157" s="28" t="str">
        <f t="shared" si="13"/>
        <v>N</v>
      </c>
      <c r="AA157" s="27">
        <f t="shared" si="14"/>
        <v>223158.30000000002</v>
      </c>
    </row>
    <row r="158" spans="1:27" x14ac:dyDescent="0.25">
      <c r="A158" s="7" t="s">
        <v>289</v>
      </c>
      <c r="B158" s="8" t="s">
        <v>148</v>
      </c>
      <c r="C158" s="9">
        <v>9930</v>
      </c>
      <c r="D158" s="9">
        <v>10924</v>
      </c>
      <c r="E158" s="9">
        <v>9532</v>
      </c>
      <c r="F158" s="9">
        <v>7544</v>
      </c>
      <c r="G158" s="10">
        <v>0.105449483</v>
      </c>
      <c r="H158" s="9">
        <v>1672</v>
      </c>
      <c r="I158" s="9">
        <v>1437</v>
      </c>
      <c r="J158" s="9">
        <v>1340</v>
      </c>
      <c r="K158" s="9">
        <v>1058</v>
      </c>
      <c r="L158" s="10">
        <v>0.193538089</v>
      </c>
      <c r="M158" s="10">
        <v>0.83164260099999998</v>
      </c>
      <c r="N158" s="10">
        <v>0.83164260099999998</v>
      </c>
      <c r="O158" s="10">
        <v>0.85356957499999997</v>
      </c>
      <c r="P158" s="10">
        <v>0</v>
      </c>
      <c r="Q158" s="10">
        <v>8.5636702999999995E-2</v>
      </c>
      <c r="R158" s="10">
        <v>1.2689800000000001E-3</v>
      </c>
      <c r="S158" s="11">
        <v>3186</v>
      </c>
      <c r="T158" s="9">
        <v>9930</v>
      </c>
      <c r="U158" s="9">
        <v>8258</v>
      </c>
      <c r="V158" s="20">
        <v>8258</v>
      </c>
      <c r="W158" s="27">
        <f t="shared" si="10"/>
        <v>8258000</v>
      </c>
      <c r="X158" s="27">
        <f t="shared" si="11"/>
        <v>7953149</v>
      </c>
      <c r="Y158" s="28" t="str">
        <f t="shared" si="12"/>
        <v>N</v>
      </c>
      <c r="Z158" s="28" t="str">
        <f t="shared" si="13"/>
        <v>N</v>
      </c>
      <c r="AA158" s="27">
        <f t="shared" si="14"/>
        <v>304851</v>
      </c>
    </row>
    <row r="159" spans="1:27" x14ac:dyDescent="0.25">
      <c r="A159" s="7" t="s">
        <v>289</v>
      </c>
      <c r="B159" s="8" t="s">
        <v>149</v>
      </c>
      <c r="C159" s="9">
        <v>336</v>
      </c>
      <c r="D159" s="9">
        <v>505</v>
      </c>
      <c r="E159" s="9">
        <v>476</v>
      </c>
      <c r="F159" s="9">
        <v>453</v>
      </c>
      <c r="G159" s="10">
        <v>-8.6304957000000002E-2</v>
      </c>
      <c r="H159" s="9">
        <v>352</v>
      </c>
      <c r="I159" s="9">
        <v>520</v>
      </c>
      <c r="J159" s="9">
        <v>532</v>
      </c>
      <c r="K159" s="9">
        <v>541</v>
      </c>
      <c r="L159" s="10">
        <v>-0.116493712</v>
      </c>
      <c r="M159" s="10">
        <v>-4.7966000000000002E-2</v>
      </c>
      <c r="N159" s="10">
        <v>-4.7966000000000002E-2</v>
      </c>
      <c r="O159" s="10">
        <v>-6.6204765999999998E-2</v>
      </c>
      <c r="P159" s="10">
        <v>2.90003E-2</v>
      </c>
      <c r="Q159" s="10">
        <v>4.8070300000000003E-2</v>
      </c>
      <c r="R159" s="10">
        <v>0</v>
      </c>
      <c r="S159" s="11">
        <v>181</v>
      </c>
      <c r="T159" s="9">
        <v>336</v>
      </c>
      <c r="U159" s="9">
        <v>-16</v>
      </c>
      <c r="V159" s="20">
        <v>-16</v>
      </c>
      <c r="W159" s="27">
        <f t="shared" si="10"/>
        <v>-16000</v>
      </c>
      <c r="X159" s="27">
        <f t="shared" si="11"/>
        <v>-26315.200000000001</v>
      </c>
      <c r="Y159" s="28" t="str">
        <f t="shared" si="12"/>
        <v>Y</v>
      </c>
      <c r="Z159" s="28" t="str">
        <f t="shared" si="13"/>
        <v>N</v>
      </c>
      <c r="AA159" s="27">
        <f t="shared" si="14"/>
        <v>10315.200000000001</v>
      </c>
    </row>
    <row r="160" spans="1:27" x14ac:dyDescent="0.25">
      <c r="A160" s="7" t="s">
        <v>289</v>
      </c>
      <c r="B160" s="8" t="s">
        <v>150</v>
      </c>
      <c r="C160" s="9">
        <v>4701</v>
      </c>
      <c r="D160" s="9">
        <v>4355</v>
      </c>
      <c r="E160" s="9">
        <v>4896</v>
      </c>
      <c r="F160" s="9">
        <v>5185</v>
      </c>
      <c r="G160" s="10">
        <v>-3.1088000000000001E-2</v>
      </c>
      <c r="H160" s="9">
        <v>4805</v>
      </c>
      <c r="I160" s="9">
        <v>4371</v>
      </c>
      <c r="J160" s="9">
        <v>4489</v>
      </c>
      <c r="K160" s="9">
        <v>4636</v>
      </c>
      <c r="L160" s="10">
        <v>1.21599E-2</v>
      </c>
      <c r="M160" s="10">
        <v>-2.2039E-2</v>
      </c>
      <c r="N160" s="10">
        <v>-2.2039E-2</v>
      </c>
      <c r="O160" s="10">
        <v>2.0545500000000001E-2</v>
      </c>
      <c r="P160" s="10">
        <v>7.1408799999999996E-3</v>
      </c>
      <c r="Q160" s="10">
        <v>0.32123639500000001</v>
      </c>
      <c r="R160" s="10">
        <v>3.5736700000000003E-2</v>
      </c>
      <c r="S160" s="11">
        <v>4525</v>
      </c>
      <c r="T160" s="9">
        <v>4701</v>
      </c>
      <c r="U160" s="9">
        <v>-104</v>
      </c>
      <c r="V160" s="20">
        <v>-104</v>
      </c>
      <c r="W160" s="27">
        <f t="shared" si="10"/>
        <v>-104000</v>
      </c>
      <c r="X160" s="27">
        <f t="shared" si="11"/>
        <v>-248320.7</v>
      </c>
      <c r="Y160" s="28" t="str">
        <f t="shared" si="12"/>
        <v>Y</v>
      </c>
      <c r="Z160" s="28" t="str">
        <f t="shared" si="13"/>
        <v>N</v>
      </c>
      <c r="AA160" s="27">
        <f t="shared" si="14"/>
        <v>144320.70000000001</v>
      </c>
    </row>
    <row r="161" spans="1:27" x14ac:dyDescent="0.25">
      <c r="A161" s="7" t="s">
        <v>289</v>
      </c>
      <c r="B161" s="8" t="s">
        <v>151</v>
      </c>
      <c r="C161" s="9">
        <v>9859</v>
      </c>
      <c r="D161" s="9">
        <v>9349</v>
      </c>
      <c r="E161" s="9">
        <v>10142</v>
      </c>
      <c r="F161" s="9">
        <v>8235</v>
      </c>
      <c r="G161" s="10">
        <v>6.5764380999999997E-2</v>
      </c>
      <c r="H161" s="9">
        <v>5598</v>
      </c>
      <c r="I161" s="9">
        <v>5673</v>
      </c>
      <c r="J161" s="9">
        <v>4588</v>
      </c>
      <c r="K161" s="9">
        <v>4102</v>
      </c>
      <c r="L161" s="10">
        <v>0.121541811</v>
      </c>
      <c r="M161" s="10">
        <v>0.43224453899999998</v>
      </c>
      <c r="N161" s="10">
        <v>0.43224453899999998</v>
      </c>
      <c r="O161" s="10">
        <v>0.459690979</v>
      </c>
      <c r="P161" s="10">
        <v>0</v>
      </c>
      <c r="Q161" s="10">
        <v>0.15227679199999999</v>
      </c>
      <c r="R161" s="10">
        <v>3.4070900000000001E-2</v>
      </c>
      <c r="S161" s="11">
        <v>4914</v>
      </c>
      <c r="T161" s="9">
        <v>9859</v>
      </c>
      <c r="U161" s="9">
        <v>4262</v>
      </c>
      <c r="V161" s="20">
        <v>4262</v>
      </c>
      <c r="W161" s="27">
        <f t="shared" si="10"/>
        <v>4262000</v>
      </c>
      <c r="X161" s="27">
        <f t="shared" si="11"/>
        <v>3959328.7</v>
      </c>
      <c r="Y161" s="28" t="str">
        <f t="shared" si="12"/>
        <v>N</v>
      </c>
      <c r="Z161" s="28" t="str">
        <f t="shared" si="13"/>
        <v>N</v>
      </c>
      <c r="AA161" s="27">
        <f t="shared" si="14"/>
        <v>302671.29999999981</v>
      </c>
    </row>
    <row r="162" spans="1:27" x14ac:dyDescent="0.25">
      <c r="A162" s="7" t="s">
        <v>289</v>
      </c>
      <c r="B162" s="8" t="s">
        <v>152</v>
      </c>
      <c r="C162" s="9">
        <v>5055</v>
      </c>
      <c r="D162" s="9">
        <v>5094</v>
      </c>
      <c r="E162" s="9">
        <v>4763</v>
      </c>
      <c r="F162" s="9">
        <v>4839</v>
      </c>
      <c r="G162" s="10">
        <v>1.48973E-2</v>
      </c>
      <c r="H162" s="9">
        <v>1821</v>
      </c>
      <c r="I162" s="9">
        <v>1796</v>
      </c>
      <c r="J162" s="9">
        <v>1672</v>
      </c>
      <c r="K162" s="9">
        <v>1752</v>
      </c>
      <c r="L162" s="10">
        <v>1.3098800000000001E-2</v>
      </c>
      <c r="M162" s="10">
        <v>0.63976433600000004</v>
      </c>
      <c r="N162" s="10">
        <v>0.63977352799999998</v>
      </c>
      <c r="O162" s="10">
        <v>0.64534909399999996</v>
      </c>
      <c r="P162" s="10">
        <v>5.8913100000000003E-3</v>
      </c>
      <c r="Q162" s="10">
        <v>0.23628297600000001</v>
      </c>
      <c r="R162" s="10">
        <v>0</v>
      </c>
      <c r="S162" s="11">
        <v>8917</v>
      </c>
      <c r="T162" s="9">
        <v>5055</v>
      </c>
      <c r="U162" s="9">
        <v>3234</v>
      </c>
      <c r="V162" s="20">
        <v>3234</v>
      </c>
      <c r="W162" s="27">
        <f t="shared" si="10"/>
        <v>3234000</v>
      </c>
      <c r="X162" s="27">
        <f t="shared" si="11"/>
        <v>3078811.5</v>
      </c>
      <c r="Y162" s="28" t="str">
        <f t="shared" si="12"/>
        <v>N</v>
      </c>
      <c r="Z162" s="28" t="str">
        <f t="shared" si="13"/>
        <v>N</v>
      </c>
      <c r="AA162" s="27">
        <f t="shared" si="14"/>
        <v>155188.5</v>
      </c>
    </row>
    <row r="163" spans="1:27" x14ac:dyDescent="0.25">
      <c r="A163" s="7" t="s">
        <v>289</v>
      </c>
      <c r="B163" s="8" t="s">
        <v>153</v>
      </c>
      <c r="C163" s="9">
        <v>6363</v>
      </c>
      <c r="D163" s="9">
        <v>5252</v>
      </c>
      <c r="E163" s="9">
        <v>1824</v>
      </c>
      <c r="F163" s="9">
        <v>1839</v>
      </c>
      <c r="G163" s="10">
        <v>0.81997411499999995</v>
      </c>
      <c r="H163" s="9">
        <v>4262</v>
      </c>
      <c r="I163" s="9">
        <v>3429</v>
      </c>
      <c r="J163" s="9">
        <v>1887</v>
      </c>
      <c r="K163" s="9">
        <v>2050</v>
      </c>
      <c r="L163" s="10">
        <v>0.35973776699999999</v>
      </c>
      <c r="M163" s="10">
        <v>0.33027300799999998</v>
      </c>
      <c r="N163" s="10">
        <v>0.350453295</v>
      </c>
      <c r="O163" s="10">
        <v>0.31081313700000002</v>
      </c>
      <c r="P163" s="10">
        <v>7.00003E-3</v>
      </c>
      <c r="Q163" s="10">
        <v>0.55119115200000002</v>
      </c>
      <c r="R163" s="10">
        <v>1.00774E-2</v>
      </c>
      <c r="S163" s="11">
        <v>7233</v>
      </c>
      <c r="T163" s="9">
        <v>6363</v>
      </c>
      <c r="U163" s="9">
        <v>2102</v>
      </c>
      <c r="V163" s="20">
        <v>2299</v>
      </c>
      <c r="W163" s="27">
        <f t="shared" si="10"/>
        <v>2299000</v>
      </c>
      <c r="X163" s="27">
        <f t="shared" si="11"/>
        <v>2103655.9</v>
      </c>
      <c r="Y163" s="28" t="str">
        <f t="shared" si="12"/>
        <v>N</v>
      </c>
      <c r="Z163" s="28" t="str">
        <f t="shared" si="13"/>
        <v>N</v>
      </c>
      <c r="AA163" s="27">
        <f t="shared" si="14"/>
        <v>195344.10000000009</v>
      </c>
    </row>
    <row r="164" spans="1:27" x14ac:dyDescent="0.25">
      <c r="A164" s="18" t="s">
        <v>290</v>
      </c>
      <c r="B164" s="14" t="s">
        <v>321</v>
      </c>
      <c r="C164" s="15">
        <v>5231</v>
      </c>
      <c r="D164" s="15">
        <v>5166</v>
      </c>
      <c r="E164" s="15">
        <v>4737</v>
      </c>
      <c r="F164" s="15">
        <v>4373</v>
      </c>
      <c r="G164" s="16">
        <v>6.54E-2</v>
      </c>
      <c r="H164" s="15">
        <v>3460</v>
      </c>
      <c r="I164" s="15">
        <v>3348</v>
      </c>
      <c r="J164" s="15">
        <v>2980</v>
      </c>
      <c r="K164" s="15">
        <v>2783</v>
      </c>
      <c r="L164" s="16">
        <v>8.1100000000000005E-2</v>
      </c>
      <c r="M164" s="16">
        <v>0.34239999999999998</v>
      </c>
      <c r="N164" s="16">
        <v>0.34379999999999999</v>
      </c>
      <c r="O164" s="16">
        <v>0.3553</v>
      </c>
      <c r="P164" s="16">
        <v>5.0000000000000001E-3</v>
      </c>
      <c r="Q164" s="16">
        <v>0.27129999999999999</v>
      </c>
      <c r="R164" s="16">
        <v>4.4999999999999998E-2</v>
      </c>
      <c r="S164" s="17">
        <v>4679</v>
      </c>
      <c r="T164" s="15">
        <v>5262</v>
      </c>
      <c r="U164" s="15">
        <v>1801</v>
      </c>
      <c r="V164" s="19">
        <v>1813</v>
      </c>
      <c r="W164" s="25">
        <f t="shared" si="10"/>
        <v>1813000</v>
      </c>
      <c r="X164" s="25">
        <f t="shared" si="11"/>
        <v>1651456.6</v>
      </c>
      <c r="Y164" s="26" t="str">
        <f t="shared" si="12"/>
        <v>N</v>
      </c>
      <c r="Z164" s="26" t="str">
        <f t="shared" si="13"/>
        <v>N</v>
      </c>
      <c r="AA164" s="25">
        <f t="shared" si="14"/>
        <v>161543.39999999991</v>
      </c>
    </row>
    <row r="165" spans="1:27" x14ac:dyDescent="0.25">
      <c r="A165" s="7" t="s">
        <v>290</v>
      </c>
      <c r="B165" s="8" t="s">
        <v>154</v>
      </c>
      <c r="C165" s="9">
        <v>1110</v>
      </c>
      <c r="D165" s="9">
        <v>1015</v>
      </c>
      <c r="E165" s="9">
        <v>976</v>
      </c>
      <c r="F165" s="9">
        <v>971</v>
      </c>
      <c r="G165" s="10">
        <v>4.8040300000000001E-2</v>
      </c>
      <c r="H165" s="9">
        <v>995</v>
      </c>
      <c r="I165" s="9">
        <v>817</v>
      </c>
      <c r="J165" s="9">
        <v>904</v>
      </c>
      <c r="K165" s="9">
        <v>806</v>
      </c>
      <c r="L165" s="10">
        <v>7.8058563999999997E-2</v>
      </c>
      <c r="M165" s="10">
        <v>0.10430908</v>
      </c>
      <c r="N165" s="10">
        <v>0.10430908</v>
      </c>
      <c r="O165" s="10">
        <v>0.124120087</v>
      </c>
      <c r="P165" s="10">
        <v>0</v>
      </c>
      <c r="Q165" s="10">
        <v>6.7597564999999998E-2</v>
      </c>
      <c r="R165" s="10">
        <v>0</v>
      </c>
      <c r="S165" s="11">
        <v>717</v>
      </c>
      <c r="T165" s="9">
        <v>1110</v>
      </c>
      <c r="U165" s="9">
        <v>116</v>
      </c>
      <c r="V165" s="20">
        <v>116</v>
      </c>
      <c r="W165" s="27">
        <f t="shared" si="10"/>
        <v>116000</v>
      </c>
      <c r="X165" s="27">
        <f t="shared" si="11"/>
        <v>81923</v>
      </c>
      <c r="Y165" s="28" t="str">
        <f t="shared" si="12"/>
        <v>N</v>
      </c>
      <c r="Z165" s="28" t="str">
        <f t="shared" si="13"/>
        <v>N</v>
      </c>
      <c r="AA165" s="27">
        <f t="shared" si="14"/>
        <v>34077</v>
      </c>
    </row>
    <row r="166" spans="1:27" x14ac:dyDescent="0.25">
      <c r="A166" s="7" t="s">
        <v>290</v>
      </c>
      <c r="B166" s="8" t="s">
        <v>155</v>
      </c>
      <c r="C166" s="9">
        <v>10717</v>
      </c>
      <c r="D166" s="9">
        <v>10421</v>
      </c>
      <c r="E166" s="9">
        <v>9529</v>
      </c>
      <c r="F166" s="9">
        <v>7861</v>
      </c>
      <c r="G166" s="10">
        <v>0.12108931100000001</v>
      </c>
      <c r="H166" s="9">
        <v>5252</v>
      </c>
      <c r="I166" s="9">
        <v>5214</v>
      </c>
      <c r="J166" s="9">
        <v>4905</v>
      </c>
      <c r="K166" s="9">
        <v>4398</v>
      </c>
      <c r="L166" s="10">
        <v>6.4720990000000006E-2</v>
      </c>
      <c r="M166" s="10">
        <v>0.52325343199999996</v>
      </c>
      <c r="N166" s="10">
        <v>0.52325343199999996</v>
      </c>
      <c r="O166" s="10">
        <v>0.50885828200000005</v>
      </c>
      <c r="P166" s="10">
        <v>8.4887000000000001E-3</v>
      </c>
      <c r="Q166" s="10">
        <v>0.199046154</v>
      </c>
      <c r="R166" s="10">
        <v>1.4551E-2</v>
      </c>
      <c r="S166" s="11">
        <v>17155</v>
      </c>
      <c r="T166" s="9">
        <v>11017</v>
      </c>
      <c r="U166" s="9">
        <v>5765</v>
      </c>
      <c r="V166" s="20">
        <v>5765</v>
      </c>
      <c r="W166" s="27">
        <f t="shared" si="10"/>
        <v>5765000</v>
      </c>
      <c r="X166" s="27">
        <f t="shared" si="11"/>
        <v>5426778.0999999996</v>
      </c>
      <c r="Y166" s="28" t="str">
        <f t="shared" si="12"/>
        <v>N</v>
      </c>
      <c r="Z166" s="28" t="str">
        <f t="shared" si="13"/>
        <v>N</v>
      </c>
      <c r="AA166" s="27">
        <f t="shared" si="14"/>
        <v>338221.90000000037</v>
      </c>
    </row>
    <row r="167" spans="1:27" x14ac:dyDescent="0.25">
      <c r="A167" s="7" t="s">
        <v>290</v>
      </c>
      <c r="B167" s="8" t="s">
        <v>156</v>
      </c>
      <c r="C167" s="9">
        <v>3951</v>
      </c>
      <c r="D167" s="9">
        <v>3803</v>
      </c>
      <c r="E167" s="9">
        <v>4109</v>
      </c>
      <c r="F167" s="9">
        <v>3900</v>
      </c>
      <c r="G167" s="10">
        <v>4.3824800000000002E-3</v>
      </c>
      <c r="H167" s="9">
        <v>2384</v>
      </c>
      <c r="I167" s="9">
        <v>2422</v>
      </c>
      <c r="J167" s="9">
        <v>2334</v>
      </c>
      <c r="K167" s="9">
        <v>2336</v>
      </c>
      <c r="L167" s="10">
        <v>6.8103900000000004E-3</v>
      </c>
      <c r="M167" s="10">
        <v>0.40169700000000003</v>
      </c>
      <c r="N167" s="10">
        <v>0.40169700000000003</v>
      </c>
      <c r="O167" s="10">
        <v>0.40466207399999998</v>
      </c>
      <c r="P167" s="10">
        <v>8.0442199999999995E-4</v>
      </c>
      <c r="Q167" s="10">
        <v>0.48093415900000003</v>
      </c>
      <c r="R167" s="10">
        <v>4.51931E-2</v>
      </c>
      <c r="S167" s="11">
        <v>6498</v>
      </c>
      <c r="T167" s="9">
        <v>3985</v>
      </c>
      <c r="U167" s="9">
        <v>1601</v>
      </c>
      <c r="V167" s="20">
        <v>1601</v>
      </c>
      <c r="W167" s="27">
        <f t="shared" si="10"/>
        <v>1601000</v>
      </c>
      <c r="X167" s="27">
        <f t="shared" si="11"/>
        <v>1478660.5</v>
      </c>
      <c r="Y167" s="28" t="str">
        <f t="shared" si="12"/>
        <v>N</v>
      </c>
      <c r="Z167" s="28" t="str">
        <f t="shared" si="13"/>
        <v>N</v>
      </c>
      <c r="AA167" s="27">
        <f t="shared" si="14"/>
        <v>122339.5</v>
      </c>
    </row>
    <row r="168" spans="1:27" x14ac:dyDescent="0.25">
      <c r="A168" s="7" t="s">
        <v>290</v>
      </c>
      <c r="B168" s="8" t="s">
        <v>157</v>
      </c>
      <c r="C168" s="9">
        <v>3170</v>
      </c>
      <c r="D168" s="9">
        <v>3368</v>
      </c>
      <c r="E168" s="9">
        <v>3161</v>
      </c>
      <c r="F168" s="9">
        <v>3023</v>
      </c>
      <c r="G168" s="10">
        <v>1.6254299999999999E-2</v>
      </c>
      <c r="H168" s="9">
        <v>3269</v>
      </c>
      <c r="I168" s="9">
        <v>2556</v>
      </c>
      <c r="J168" s="9">
        <v>2083</v>
      </c>
      <c r="K168" s="9">
        <v>2019</v>
      </c>
      <c r="L168" s="10">
        <v>0.206290538</v>
      </c>
      <c r="M168" s="10">
        <v>-2.5360000000000001E-2</v>
      </c>
      <c r="N168" s="10">
        <v>-2.5360000000000001E-2</v>
      </c>
      <c r="O168" s="10">
        <v>0.186435566</v>
      </c>
      <c r="P168" s="10">
        <v>0</v>
      </c>
      <c r="Q168" s="10">
        <v>0.49930013299999998</v>
      </c>
      <c r="R168" s="10">
        <v>1.8700000000000001E-2</v>
      </c>
      <c r="S168" s="11">
        <v>3102</v>
      </c>
      <c r="T168" s="9">
        <v>3188</v>
      </c>
      <c r="U168" s="9">
        <v>-81</v>
      </c>
      <c r="V168" s="20">
        <v>-81</v>
      </c>
      <c r="W168" s="27">
        <f t="shared" si="10"/>
        <v>-81000</v>
      </c>
      <c r="X168" s="27">
        <f t="shared" si="11"/>
        <v>-178871.6</v>
      </c>
      <c r="Y168" s="28" t="str">
        <f t="shared" si="12"/>
        <v>Y</v>
      </c>
      <c r="Z168" s="28" t="str">
        <f t="shared" si="13"/>
        <v>N</v>
      </c>
      <c r="AA168" s="27">
        <f t="shared" si="14"/>
        <v>97871.6</v>
      </c>
    </row>
    <row r="169" spans="1:27" x14ac:dyDescent="0.25">
      <c r="A169" s="7" t="s">
        <v>290</v>
      </c>
      <c r="B169" s="8" t="s">
        <v>158</v>
      </c>
      <c r="C169" s="9">
        <v>2592</v>
      </c>
      <c r="D169" s="9">
        <v>2948</v>
      </c>
      <c r="E169" s="9">
        <v>2974</v>
      </c>
      <c r="F169" s="9">
        <v>2958</v>
      </c>
      <c r="G169" s="10">
        <v>-4.1281999999999999E-2</v>
      </c>
      <c r="H169" s="9">
        <v>1774</v>
      </c>
      <c r="I169" s="9">
        <v>1617</v>
      </c>
      <c r="J169" s="9">
        <v>1652</v>
      </c>
      <c r="K169" s="9">
        <v>1644</v>
      </c>
      <c r="L169" s="10">
        <v>2.6283000000000001E-2</v>
      </c>
      <c r="M169" s="10">
        <v>0.31570777999999999</v>
      </c>
      <c r="N169" s="10">
        <v>0.31570777999999999</v>
      </c>
      <c r="O169" s="10">
        <v>0.409048207</v>
      </c>
      <c r="P169" s="10">
        <v>6.2070800000000002E-3</v>
      </c>
      <c r="Q169" s="10">
        <v>0.39551180899999999</v>
      </c>
      <c r="R169" s="10">
        <v>4.0184400000000002E-2</v>
      </c>
      <c r="S169" s="11">
        <v>6725</v>
      </c>
      <c r="T169" s="9">
        <v>2592</v>
      </c>
      <c r="U169" s="9">
        <v>818</v>
      </c>
      <c r="V169" s="20">
        <v>818</v>
      </c>
      <c r="W169" s="27">
        <f t="shared" si="10"/>
        <v>818000</v>
      </c>
      <c r="X169" s="27">
        <f t="shared" si="11"/>
        <v>738425.6</v>
      </c>
      <c r="Y169" s="28" t="str">
        <f t="shared" si="12"/>
        <v>N</v>
      </c>
      <c r="Z169" s="28" t="str">
        <f t="shared" si="13"/>
        <v>N</v>
      </c>
      <c r="AA169" s="27">
        <f t="shared" si="14"/>
        <v>79574.400000000023</v>
      </c>
    </row>
    <row r="170" spans="1:27" x14ac:dyDescent="0.25">
      <c r="A170" s="7" t="s">
        <v>290</v>
      </c>
      <c r="B170" s="8" t="s">
        <v>159</v>
      </c>
      <c r="C170" s="9">
        <v>1187</v>
      </c>
      <c r="D170" s="9">
        <v>1215</v>
      </c>
      <c r="E170" s="9">
        <v>1032</v>
      </c>
      <c r="F170" s="9">
        <v>913</v>
      </c>
      <c r="G170" s="10">
        <v>0.100243028</v>
      </c>
      <c r="H170" s="9">
        <v>304</v>
      </c>
      <c r="I170" s="9">
        <v>845</v>
      </c>
      <c r="J170" s="9">
        <v>777</v>
      </c>
      <c r="K170" s="9">
        <v>710</v>
      </c>
      <c r="L170" s="10">
        <v>-0.190819351</v>
      </c>
      <c r="M170" s="10">
        <v>0.74431751700000004</v>
      </c>
      <c r="N170" s="10">
        <v>0.79637966900000001</v>
      </c>
      <c r="O170" s="10">
        <v>0.484955056</v>
      </c>
      <c r="P170" s="10">
        <v>6.5547699999999997E-3</v>
      </c>
      <c r="Q170" s="10">
        <v>0.209746671</v>
      </c>
      <c r="R170" s="10">
        <v>2.1274299999999999E-2</v>
      </c>
      <c r="S170" s="11">
        <v>1963</v>
      </c>
      <c r="T170" s="9">
        <v>1187</v>
      </c>
      <c r="U170" s="9">
        <v>884</v>
      </c>
      <c r="V170" s="20">
        <v>1187</v>
      </c>
      <c r="W170" s="27">
        <f t="shared" si="10"/>
        <v>1187000</v>
      </c>
      <c r="X170" s="27">
        <f t="shared" si="11"/>
        <v>1150559.1000000001</v>
      </c>
      <c r="Y170" s="28" t="str">
        <f t="shared" si="12"/>
        <v>N</v>
      </c>
      <c r="Z170" s="28" t="str">
        <f t="shared" si="13"/>
        <v>N</v>
      </c>
      <c r="AA170" s="27">
        <f t="shared" si="14"/>
        <v>36440.899999999907</v>
      </c>
    </row>
    <row r="171" spans="1:27" x14ac:dyDescent="0.25">
      <c r="A171" s="7" t="s">
        <v>290</v>
      </c>
      <c r="B171" s="8" t="s">
        <v>160</v>
      </c>
      <c r="C171" s="9">
        <v>6124</v>
      </c>
      <c r="D171" s="9">
        <v>6506</v>
      </c>
      <c r="E171" s="9">
        <v>5605</v>
      </c>
      <c r="F171" s="9">
        <v>5351</v>
      </c>
      <c r="G171" s="10">
        <v>4.8172100000000002E-2</v>
      </c>
      <c r="H171" s="9">
        <v>3895</v>
      </c>
      <c r="I171" s="9">
        <v>3933</v>
      </c>
      <c r="J171" s="9">
        <v>3445</v>
      </c>
      <c r="K171" s="9">
        <v>3568</v>
      </c>
      <c r="L171" s="10">
        <v>3.05086E-2</v>
      </c>
      <c r="M171" s="10">
        <v>0.36403671999999998</v>
      </c>
      <c r="N171" s="10">
        <v>0.36403671999999998</v>
      </c>
      <c r="O171" s="10">
        <v>0.38189805300000002</v>
      </c>
      <c r="P171" s="10">
        <v>2.6523999999999999E-5</v>
      </c>
      <c r="Q171" s="10">
        <v>0.42332151499999998</v>
      </c>
      <c r="R171" s="10">
        <v>1.50118E-2</v>
      </c>
      <c r="S171" s="11">
        <v>5095</v>
      </c>
      <c r="T171" s="9">
        <v>6124</v>
      </c>
      <c r="U171" s="9">
        <v>2229</v>
      </c>
      <c r="V171" s="20">
        <v>2229</v>
      </c>
      <c r="W171" s="27">
        <f t="shared" si="10"/>
        <v>2229000</v>
      </c>
      <c r="X171" s="27">
        <f t="shared" si="11"/>
        <v>2040993.2</v>
      </c>
      <c r="Y171" s="28" t="str">
        <f t="shared" si="12"/>
        <v>N</v>
      </c>
      <c r="Z171" s="28" t="str">
        <f t="shared" si="13"/>
        <v>N</v>
      </c>
      <c r="AA171" s="27">
        <f t="shared" si="14"/>
        <v>188006.80000000005</v>
      </c>
    </row>
    <row r="172" spans="1:27" x14ac:dyDescent="0.25">
      <c r="A172" s="7" t="s">
        <v>290</v>
      </c>
      <c r="B172" s="8" t="s">
        <v>161</v>
      </c>
      <c r="C172" s="9">
        <v>5814</v>
      </c>
      <c r="D172" s="9">
        <v>6175</v>
      </c>
      <c r="E172" s="9">
        <v>6171</v>
      </c>
      <c r="F172" s="9">
        <v>6017</v>
      </c>
      <c r="G172" s="10">
        <v>-1.1273E-2</v>
      </c>
      <c r="H172" s="9">
        <v>2629</v>
      </c>
      <c r="I172" s="9">
        <v>2479</v>
      </c>
      <c r="J172" s="9">
        <v>2408</v>
      </c>
      <c r="K172" s="9">
        <v>2411</v>
      </c>
      <c r="L172" s="10">
        <v>3.01254E-2</v>
      </c>
      <c r="M172" s="10">
        <v>0.54785777000000002</v>
      </c>
      <c r="N172" s="10">
        <v>0.54790450400000001</v>
      </c>
      <c r="O172" s="10">
        <v>0.58629884399999999</v>
      </c>
      <c r="P172" s="10">
        <v>1.4768999999999999E-2</v>
      </c>
      <c r="Q172" s="10">
        <v>0.41291877700000001</v>
      </c>
      <c r="R172" s="10">
        <v>4.82929E-3</v>
      </c>
      <c r="S172" s="11">
        <v>11550</v>
      </c>
      <c r="T172" s="9">
        <v>5814</v>
      </c>
      <c r="U172" s="9">
        <v>3185</v>
      </c>
      <c r="V172" s="20">
        <v>3186</v>
      </c>
      <c r="W172" s="27">
        <f t="shared" si="10"/>
        <v>3186000</v>
      </c>
      <c r="X172" s="27">
        <f t="shared" si="11"/>
        <v>3007510.2</v>
      </c>
      <c r="Y172" s="28" t="str">
        <f t="shared" si="12"/>
        <v>N</v>
      </c>
      <c r="Z172" s="28" t="str">
        <f t="shared" si="13"/>
        <v>N</v>
      </c>
      <c r="AA172" s="27">
        <f t="shared" si="14"/>
        <v>178489.79999999981</v>
      </c>
    </row>
    <row r="173" spans="1:27" x14ac:dyDescent="0.25">
      <c r="A173" s="7" t="s">
        <v>290</v>
      </c>
      <c r="B173" s="8" t="s">
        <v>162</v>
      </c>
      <c r="C173" s="9">
        <v>5706</v>
      </c>
      <c r="D173" s="9">
        <v>5471</v>
      </c>
      <c r="E173" s="9">
        <v>4968</v>
      </c>
      <c r="F173" s="9">
        <v>4935</v>
      </c>
      <c r="G173" s="10">
        <v>5.2133400000000003E-2</v>
      </c>
      <c r="H173" s="9">
        <v>3103</v>
      </c>
      <c r="I173" s="9">
        <v>2925</v>
      </c>
      <c r="J173" s="9">
        <v>2930</v>
      </c>
      <c r="K173" s="9">
        <v>2902</v>
      </c>
      <c r="L173" s="10">
        <v>2.3009399999999999E-2</v>
      </c>
      <c r="M173" s="10">
        <v>0.45620380700000002</v>
      </c>
      <c r="N173" s="10">
        <v>0.45620380700000002</v>
      </c>
      <c r="O173" s="10">
        <v>0.445251868</v>
      </c>
      <c r="P173" s="10">
        <v>4.0945900000000004E-3</v>
      </c>
      <c r="Q173" s="10">
        <v>0.229964115</v>
      </c>
      <c r="R173" s="10">
        <v>2.4655699999999999E-2</v>
      </c>
      <c r="S173" s="11">
        <v>7031</v>
      </c>
      <c r="T173" s="9">
        <v>5705</v>
      </c>
      <c r="U173" s="9">
        <v>2603</v>
      </c>
      <c r="V173" s="20">
        <v>2603</v>
      </c>
      <c r="W173" s="27">
        <f t="shared" si="10"/>
        <v>2603000</v>
      </c>
      <c r="X173" s="27">
        <f t="shared" si="11"/>
        <v>2427856.5</v>
      </c>
      <c r="Y173" s="28" t="str">
        <f t="shared" si="12"/>
        <v>N</v>
      </c>
      <c r="Z173" s="28" t="str">
        <f t="shared" si="13"/>
        <v>N</v>
      </c>
      <c r="AA173" s="27">
        <f t="shared" si="14"/>
        <v>175143.5</v>
      </c>
    </row>
    <row r="174" spans="1:27" x14ac:dyDescent="0.25">
      <c r="A174" s="7" t="s">
        <v>290</v>
      </c>
      <c r="B174" s="8" t="s">
        <v>163</v>
      </c>
      <c r="C174" s="9">
        <v>12702</v>
      </c>
      <c r="D174" s="9">
        <v>12490</v>
      </c>
      <c r="E174" s="9">
        <v>11891</v>
      </c>
      <c r="F174" s="9">
        <v>14330</v>
      </c>
      <c r="G174" s="10">
        <v>-3.7871000000000002E-2</v>
      </c>
      <c r="H174" s="9">
        <v>10154</v>
      </c>
      <c r="I174" s="9">
        <v>10645</v>
      </c>
      <c r="J174" s="9">
        <v>9550</v>
      </c>
      <c r="K174" s="9">
        <v>10559</v>
      </c>
      <c r="L174" s="10">
        <v>-1.2786E-2</v>
      </c>
      <c r="M174" s="10">
        <v>0.20059833099999999</v>
      </c>
      <c r="N174" s="10">
        <v>0.20059833099999999</v>
      </c>
      <c r="O174" s="10">
        <v>0.181592644</v>
      </c>
      <c r="P174" s="10">
        <v>1.31571E-2</v>
      </c>
      <c r="Q174" s="10">
        <v>0.209417145</v>
      </c>
      <c r="R174" s="10">
        <v>5.4161399999999998E-2</v>
      </c>
      <c r="S174" s="11">
        <v>4928</v>
      </c>
      <c r="T174" s="9">
        <v>12702</v>
      </c>
      <c r="U174" s="9">
        <v>2548</v>
      </c>
      <c r="V174" s="20">
        <v>2548</v>
      </c>
      <c r="W174" s="27">
        <f t="shared" si="10"/>
        <v>2548000</v>
      </c>
      <c r="X174" s="27">
        <f t="shared" si="11"/>
        <v>2158048.6</v>
      </c>
      <c r="Y174" s="28" t="str">
        <f t="shared" si="12"/>
        <v>N</v>
      </c>
      <c r="Z174" s="28" t="str">
        <f t="shared" si="13"/>
        <v>N</v>
      </c>
      <c r="AA174" s="27">
        <f t="shared" si="14"/>
        <v>389951.39999999991</v>
      </c>
    </row>
    <row r="175" spans="1:27" x14ac:dyDescent="0.25">
      <c r="A175" s="7" t="s">
        <v>290</v>
      </c>
      <c r="B175" s="8" t="s">
        <v>164</v>
      </c>
      <c r="C175" s="9">
        <v>588</v>
      </c>
      <c r="D175" s="9">
        <v>753</v>
      </c>
      <c r="E175" s="9">
        <v>677</v>
      </c>
      <c r="F175" s="9">
        <v>737</v>
      </c>
      <c r="G175" s="10">
        <v>-6.7591496000000001E-2</v>
      </c>
      <c r="H175" s="9">
        <v>561</v>
      </c>
      <c r="I175" s="9">
        <v>608</v>
      </c>
      <c r="J175" s="9">
        <v>563</v>
      </c>
      <c r="K175" s="9">
        <v>589</v>
      </c>
      <c r="L175" s="10">
        <v>-1.6319E-2</v>
      </c>
      <c r="M175" s="10">
        <v>4.6337200000000002E-2</v>
      </c>
      <c r="N175" s="10">
        <v>4.6337200000000002E-2</v>
      </c>
      <c r="O175" s="10">
        <v>0.14175790499999999</v>
      </c>
      <c r="P175" s="10">
        <v>0</v>
      </c>
      <c r="Q175" s="10">
        <v>0.21287656699999999</v>
      </c>
      <c r="R175" s="10">
        <v>4.7461699999999999E-4</v>
      </c>
      <c r="S175" s="11">
        <v>342</v>
      </c>
      <c r="T175" s="9">
        <v>588</v>
      </c>
      <c r="U175" s="9">
        <v>27</v>
      </c>
      <c r="V175" s="20">
        <v>27</v>
      </c>
      <c r="W175" s="27">
        <f t="shared" si="10"/>
        <v>27000</v>
      </c>
      <c r="X175" s="27">
        <f t="shared" si="11"/>
        <v>8948.3999999999978</v>
      </c>
      <c r="Y175" s="28" t="str">
        <f t="shared" si="12"/>
        <v>N</v>
      </c>
      <c r="Z175" s="28" t="str">
        <f t="shared" si="13"/>
        <v>N</v>
      </c>
      <c r="AA175" s="27">
        <f t="shared" si="14"/>
        <v>18051.600000000002</v>
      </c>
    </row>
    <row r="176" spans="1:27" x14ac:dyDescent="0.25">
      <c r="A176" s="7" t="s">
        <v>290</v>
      </c>
      <c r="B176" s="8" t="s">
        <v>165</v>
      </c>
      <c r="C176" s="9">
        <v>6022</v>
      </c>
      <c r="D176" s="9" t="s">
        <v>312</v>
      </c>
      <c r="E176" s="9" t="s">
        <v>312</v>
      </c>
      <c r="F176" s="9" t="s">
        <v>312</v>
      </c>
      <c r="G176" s="9" t="s">
        <v>312</v>
      </c>
      <c r="H176" s="9">
        <v>5701</v>
      </c>
      <c r="I176" s="9" t="s">
        <v>312</v>
      </c>
      <c r="J176" s="9" t="s">
        <v>312</v>
      </c>
      <c r="K176" s="9" t="s">
        <v>312</v>
      </c>
      <c r="L176" s="9" t="s">
        <v>312</v>
      </c>
      <c r="M176" s="10">
        <v>5.3304499999999998E-2</v>
      </c>
      <c r="N176" s="10">
        <v>5.3304499999999998E-2</v>
      </c>
      <c r="O176" s="9" t="s">
        <v>312</v>
      </c>
      <c r="P176" s="10">
        <v>1.8187399999999999E-3</v>
      </c>
      <c r="Q176" s="10">
        <v>0</v>
      </c>
      <c r="R176" s="10">
        <v>0.147824595</v>
      </c>
      <c r="S176" s="11">
        <v>2371</v>
      </c>
      <c r="T176" s="9">
        <v>6022</v>
      </c>
      <c r="U176" s="9">
        <v>321</v>
      </c>
      <c r="V176" s="20">
        <v>321</v>
      </c>
      <c r="W176" s="27">
        <f t="shared" si="10"/>
        <v>321000</v>
      </c>
      <c r="X176" s="27">
        <f t="shared" si="11"/>
        <v>136124.59999999998</v>
      </c>
      <c r="Y176" s="28" t="str">
        <f t="shared" si="12"/>
        <v>N</v>
      </c>
      <c r="Z176" s="28" t="str">
        <f t="shared" si="13"/>
        <v>N</v>
      </c>
      <c r="AA176" s="27">
        <f t="shared" si="14"/>
        <v>184875.40000000002</v>
      </c>
    </row>
    <row r="177" spans="1:27" x14ac:dyDescent="0.25">
      <c r="A177" s="7" t="s">
        <v>290</v>
      </c>
      <c r="B177" s="8" t="s">
        <v>166</v>
      </c>
      <c r="C177" s="9">
        <v>14514</v>
      </c>
      <c r="D177" s="9">
        <v>12479</v>
      </c>
      <c r="E177" s="9">
        <v>9263</v>
      </c>
      <c r="F177" s="9" t="s">
        <v>312</v>
      </c>
      <c r="G177" s="9" t="s">
        <v>312</v>
      </c>
      <c r="H177" s="9">
        <v>6538</v>
      </c>
      <c r="I177" s="9">
        <v>6369</v>
      </c>
      <c r="J177" s="9">
        <v>4701</v>
      </c>
      <c r="K177" s="9" t="s">
        <v>312</v>
      </c>
      <c r="L177" s="9" t="s">
        <v>312</v>
      </c>
      <c r="M177" s="10">
        <v>0.54953837699999997</v>
      </c>
      <c r="N177" s="10">
        <v>0.54953837699999997</v>
      </c>
      <c r="O177" s="10">
        <v>0.514342454</v>
      </c>
      <c r="P177" s="10">
        <v>8.7679999999999998E-3</v>
      </c>
      <c r="Q177" s="10">
        <v>0.12816846800000001</v>
      </c>
      <c r="R177" s="10">
        <v>4.7938500000000002E-2</v>
      </c>
      <c r="S177" s="11">
        <v>3654</v>
      </c>
      <c r="T177" s="9">
        <v>14514</v>
      </c>
      <c r="U177" s="9">
        <v>7976</v>
      </c>
      <c r="V177" s="20">
        <v>7976</v>
      </c>
      <c r="W177" s="27">
        <f t="shared" si="10"/>
        <v>7976000</v>
      </c>
      <c r="X177" s="27">
        <f t="shared" si="11"/>
        <v>7530420.2000000002</v>
      </c>
      <c r="Y177" s="28" t="str">
        <f t="shared" si="12"/>
        <v>N</v>
      </c>
      <c r="Z177" s="28" t="str">
        <f t="shared" si="13"/>
        <v>N</v>
      </c>
      <c r="AA177" s="27">
        <f t="shared" si="14"/>
        <v>445579.79999999981</v>
      </c>
    </row>
    <row r="178" spans="1:27" x14ac:dyDescent="0.25">
      <c r="A178" s="7" t="s">
        <v>290</v>
      </c>
      <c r="B178" s="8" t="s">
        <v>167</v>
      </c>
      <c r="C178" s="9">
        <v>2465</v>
      </c>
      <c r="D178" s="9">
        <v>2465</v>
      </c>
      <c r="E178" s="9">
        <v>2054</v>
      </c>
      <c r="F178" s="9">
        <v>1783</v>
      </c>
      <c r="G178" s="10">
        <v>0.12753045099999999</v>
      </c>
      <c r="H178" s="9">
        <v>1837</v>
      </c>
      <c r="I178" s="9">
        <v>2069</v>
      </c>
      <c r="J178" s="9">
        <v>1652</v>
      </c>
      <c r="K178" s="9">
        <v>1237</v>
      </c>
      <c r="L178" s="10">
        <v>0.16171434100000001</v>
      </c>
      <c r="M178" s="10">
        <v>0.25474077099999998</v>
      </c>
      <c r="N178" s="10">
        <v>0.25474077099999998</v>
      </c>
      <c r="O178" s="10">
        <v>0.204237528</v>
      </c>
      <c r="P178" s="10">
        <v>0</v>
      </c>
      <c r="Q178" s="10">
        <v>0.71930903800000001</v>
      </c>
      <c r="R178" s="10">
        <v>1.9422100000000001E-2</v>
      </c>
      <c r="S178" s="11">
        <v>3653</v>
      </c>
      <c r="T178" s="9">
        <v>2465</v>
      </c>
      <c r="U178" s="9">
        <v>628</v>
      </c>
      <c r="V178" s="20">
        <v>628</v>
      </c>
      <c r="W178" s="27">
        <f t="shared" si="10"/>
        <v>628000</v>
      </c>
      <c r="X178" s="27">
        <f t="shared" si="11"/>
        <v>552324.5</v>
      </c>
      <c r="Y178" s="28" t="str">
        <f t="shared" si="12"/>
        <v>N</v>
      </c>
      <c r="Z178" s="28" t="str">
        <f t="shared" si="13"/>
        <v>N</v>
      </c>
      <c r="AA178" s="27">
        <f t="shared" si="14"/>
        <v>75675.5</v>
      </c>
    </row>
    <row r="179" spans="1:27" x14ac:dyDescent="0.25">
      <c r="A179" s="7" t="s">
        <v>290</v>
      </c>
      <c r="B179" s="8" t="s">
        <v>168</v>
      </c>
      <c r="C179" s="9">
        <v>997</v>
      </c>
      <c r="D179" s="9">
        <v>1205</v>
      </c>
      <c r="E179" s="9">
        <v>1158</v>
      </c>
      <c r="F179" s="9">
        <v>994</v>
      </c>
      <c r="G179" s="10">
        <v>1.2989799999999999E-3</v>
      </c>
      <c r="H179" s="9">
        <v>552</v>
      </c>
      <c r="I179" s="9">
        <v>769</v>
      </c>
      <c r="J179" s="9">
        <v>740</v>
      </c>
      <c r="K179" s="9">
        <v>638</v>
      </c>
      <c r="L179" s="10">
        <v>-4.4908000000000003E-2</v>
      </c>
      <c r="M179" s="10">
        <v>0.44638456700000001</v>
      </c>
      <c r="N179" s="10">
        <v>0.44638456700000001</v>
      </c>
      <c r="O179" s="10">
        <v>0.386364651</v>
      </c>
      <c r="P179" s="10">
        <v>0</v>
      </c>
      <c r="Q179" s="10">
        <v>0.64250095699999998</v>
      </c>
      <c r="R179" s="10">
        <v>3.1717099999999998E-2</v>
      </c>
      <c r="S179" s="11">
        <v>2282</v>
      </c>
      <c r="T179" s="9">
        <v>997</v>
      </c>
      <c r="U179" s="9">
        <v>445</v>
      </c>
      <c r="V179" s="20">
        <v>445</v>
      </c>
      <c r="W179" s="27">
        <f t="shared" si="10"/>
        <v>445000</v>
      </c>
      <c r="X179" s="27">
        <f t="shared" si="11"/>
        <v>414392.1</v>
      </c>
      <c r="Y179" s="28" t="str">
        <f t="shared" si="12"/>
        <v>N</v>
      </c>
      <c r="Z179" s="28" t="str">
        <f t="shared" si="13"/>
        <v>N</v>
      </c>
      <c r="AA179" s="27">
        <f t="shared" si="14"/>
        <v>30607.900000000023</v>
      </c>
    </row>
    <row r="180" spans="1:27" x14ac:dyDescent="0.25">
      <c r="A180" s="7" t="s">
        <v>290</v>
      </c>
      <c r="B180" s="8" t="s">
        <v>169</v>
      </c>
      <c r="C180" s="9">
        <v>3210</v>
      </c>
      <c r="D180" s="9" t="s">
        <v>313</v>
      </c>
      <c r="E180" s="9" t="s">
        <v>313</v>
      </c>
      <c r="F180" s="9" t="s">
        <v>313</v>
      </c>
      <c r="G180" s="9" t="s">
        <v>313</v>
      </c>
      <c r="H180" s="9">
        <v>3093</v>
      </c>
      <c r="I180" s="9" t="s">
        <v>313</v>
      </c>
      <c r="J180" s="9" t="s">
        <v>313</v>
      </c>
      <c r="K180" s="9" t="s">
        <v>313</v>
      </c>
      <c r="L180" s="9" t="s">
        <v>313</v>
      </c>
      <c r="M180" s="10">
        <v>3.6579100000000003E-2</v>
      </c>
      <c r="N180" s="10">
        <v>3.6579100000000003E-2</v>
      </c>
      <c r="O180" s="9" t="s">
        <v>313</v>
      </c>
      <c r="P180" s="10">
        <v>0</v>
      </c>
      <c r="Q180" s="10">
        <v>0.287770525</v>
      </c>
      <c r="R180" s="10">
        <v>7.0228499999999998E-3</v>
      </c>
      <c r="S180" s="11">
        <v>987</v>
      </c>
      <c r="T180" s="9">
        <v>3210</v>
      </c>
      <c r="U180" s="9">
        <v>117</v>
      </c>
      <c r="V180" s="20">
        <v>117</v>
      </c>
      <c r="W180" s="27">
        <f t="shared" si="10"/>
        <v>117000</v>
      </c>
      <c r="X180" s="27">
        <f t="shared" si="11"/>
        <v>18453</v>
      </c>
      <c r="Y180" s="28" t="str">
        <f t="shared" si="12"/>
        <v>N</v>
      </c>
      <c r="Z180" s="28" t="str">
        <f t="shared" si="13"/>
        <v>N</v>
      </c>
      <c r="AA180" s="27">
        <f t="shared" si="14"/>
        <v>98547</v>
      </c>
    </row>
    <row r="181" spans="1:27" x14ac:dyDescent="0.25">
      <c r="A181" s="7" t="s">
        <v>290</v>
      </c>
      <c r="B181" s="8" t="s">
        <v>170</v>
      </c>
      <c r="C181" s="9">
        <v>6428</v>
      </c>
      <c r="D181" s="9">
        <v>5815</v>
      </c>
      <c r="E181" s="9">
        <v>5136</v>
      </c>
      <c r="F181" s="9">
        <v>5103</v>
      </c>
      <c r="G181" s="10">
        <v>8.6507181000000002E-2</v>
      </c>
      <c r="H181" s="9">
        <v>4954</v>
      </c>
      <c r="I181" s="9">
        <v>4385</v>
      </c>
      <c r="J181" s="9">
        <v>3856</v>
      </c>
      <c r="K181" s="9">
        <v>3715</v>
      </c>
      <c r="L181" s="10">
        <v>0.111107074</v>
      </c>
      <c r="M181" s="10">
        <v>0.229368555</v>
      </c>
      <c r="N181" s="10">
        <v>0.23159060300000001</v>
      </c>
      <c r="O181" s="10">
        <v>0.242269651</v>
      </c>
      <c r="P181" s="10">
        <v>5.0194300000000001E-3</v>
      </c>
      <c r="Q181" s="10">
        <v>0.32208993200000002</v>
      </c>
      <c r="R181" s="10">
        <v>4.7279399999999999E-2</v>
      </c>
      <c r="S181" s="11">
        <v>5487</v>
      </c>
      <c r="T181" s="9">
        <v>6428</v>
      </c>
      <c r="U181" s="9">
        <v>1474</v>
      </c>
      <c r="V181" s="20">
        <v>1493</v>
      </c>
      <c r="W181" s="27">
        <f t="shared" si="10"/>
        <v>1493000</v>
      </c>
      <c r="X181" s="27">
        <f t="shared" si="11"/>
        <v>1295660.3999999999</v>
      </c>
      <c r="Y181" s="28" t="str">
        <f t="shared" si="12"/>
        <v>N</v>
      </c>
      <c r="Z181" s="28" t="str">
        <f t="shared" si="13"/>
        <v>N</v>
      </c>
      <c r="AA181" s="27">
        <f t="shared" si="14"/>
        <v>197339.60000000009</v>
      </c>
    </row>
    <row r="182" spans="1:27" x14ac:dyDescent="0.25">
      <c r="A182" s="7" t="s">
        <v>290</v>
      </c>
      <c r="B182" s="8" t="s">
        <v>171</v>
      </c>
      <c r="C182" s="9">
        <v>167</v>
      </c>
      <c r="D182" s="9">
        <v>192</v>
      </c>
      <c r="E182" s="9">
        <v>239</v>
      </c>
      <c r="F182" s="9">
        <v>357</v>
      </c>
      <c r="G182" s="10">
        <v>-0.17770106999999999</v>
      </c>
      <c r="H182" s="9">
        <v>199</v>
      </c>
      <c r="I182" s="9">
        <v>185</v>
      </c>
      <c r="J182" s="9">
        <v>296</v>
      </c>
      <c r="K182" s="9">
        <v>311</v>
      </c>
      <c r="L182" s="10">
        <v>-0.120358701</v>
      </c>
      <c r="M182" s="10">
        <v>-0.19163428800000001</v>
      </c>
      <c r="N182" s="10">
        <v>-0.192542409</v>
      </c>
      <c r="O182" s="10">
        <v>-8.4552267E-2</v>
      </c>
      <c r="P182" s="10" t="s">
        <v>313</v>
      </c>
      <c r="Q182" s="10">
        <v>0.34642874299999998</v>
      </c>
      <c r="R182" s="10">
        <v>0</v>
      </c>
      <c r="S182" s="11">
        <v>100</v>
      </c>
      <c r="T182" s="9">
        <v>167</v>
      </c>
      <c r="U182" s="9">
        <v>-32</v>
      </c>
      <c r="V182" s="20">
        <v>-32</v>
      </c>
      <c r="W182" s="27">
        <f t="shared" si="10"/>
        <v>-32000</v>
      </c>
      <c r="X182" s="27">
        <f t="shared" si="11"/>
        <v>-37126.9</v>
      </c>
      <c r="Y182" s="28" t="str">
        <f t="shared" si="12"/>
        <v>Y</v>
      </c>
      <c r="Z182" s="28" t="str">
        <f t="shared" si="13"/>
        <v>N</v>
      </c>
      <c r="AA182" s="27">
        <f t="shared" si="14"/>
        <v>5126.9000000000015</v>
      </c>
    </row>
    <row r="183" spans="1:27" x14ac:dyDescent="0.25">
      <c r="A183" s="7" t="s">
        <v>290</v>
      </c>
      <c r="B183" s="8" t="s">
        <v>172</v>
      </c>
      <c r="C183" s="9">
        <v>624</v>
      </c>
      <c r="D183" s="9">
        <v>81</v>
      </c>
      <c r="E183" s="9" t="s">
        <v>312</v>
      </c>
      <c r="F183" s="9" t="s">
        <v>312</v>
      </c>
      <c r="G183" s="9" t="s">
        <v>312</v>
      </c>
      <c r="H183" s="9">
        <v>696</v>
      </c>
      <c r="I183" s="9">
        <v>518</v>
      </c>
      <c r="J183" s="9" t="s">
        <v>312</v>
      </c>
      <c r="K183" s="9" t="s">
        <v>312</v>
      </c>
      <c r="L183" s="9" t="s">
        <v>312</v>
      </c>
      <c r="M183" s="10">
        <v>-0.116285929</v>
      </c>
      <c r="N183" s="10">
        <v>-0.116285929</v>
      </c>
      <c r="O183" s="9" t="s">
        <v>312</v>
      </c>
      <c r="P183" s="10">
        <v>0</v>
      </c>
      <c r="Q183" s="10">
        <v>0.55483851299999998</v>
      </c>
      <c r="R183" s="10">
        <v>0.16196524700000001</v>
      </c>
      <c r="S183" s="11">
        <v>840</v>
      </c>
      <c r="T183" s="9">
        <v>624</v>
      </c>
      <c r="U183" s="9">
        <v>-73</v>
      </c>
      <c r="V183" s="20">
        <v>-73</v>
      </c>
      <c r="W183" s="27">
        <f t="shared" si="10"/>
        <v>-73000</v>
      </c>
      <c r="X183" s="27">
        <f t="shared" si="11"/>
        <v>-92156.800000000003</v>
      </c>
      <c r="Y183" s="28" t="str">
        <f t="shared" si="12"/>
        <v>Y</v>
      </c>
      <c r="Z183" s="28" t="str">
        <f t="shared" si="13"/>
        <v>N</v>
      </c>
      <c r="AA183" s="27">
        <f t="shared" si="14"/>
        <v>19156.800000000003</v>
      </c>
    </row>
    <row r="184" spans="1:27" x14ac:dyDescent="0.25">
      <c r="A184" s="7" t="s">
        <v>290</v>
      </c>
      <c r="B184" s="8" t="s">
        <v>173</v>
      </c>
      <c r="C184" s="9">
        <v>1468</v>
      </c>
      <c r="D184" s="9">
        <v>1630</v>
      </c>
      <c r="E184" s="9">
        <v>1565</v>
      </c>
      <c r="F184" s="9">
        <v>1470</v>
      </c>
      <c r="G184" s="10">
        <v>-6.311E-4</v>
      </c>
      <c r="H184" s="9">
        <v>1115</v>
      </c>
      <c r="I184" s="9">
        <v>1380</v>
      </c>
      <c r="J184" s="9">
        <v>1223</v>
      </c>
      <c r="K184" s="9">
        <v>966</v>
      </c>
      <c r="L184" s="10">
        <v>5.1518799999999997E-2</v>
      </c>
      <c r="M184" s="10">
        <v>0.24000962100000001</v>
      </c>
      <c r="N184" s="10">
        <v>0.24000962100000001</v>
      </c>
      <c r="O184" s="10">
        <v>0.202365028</v>
      </c>
      <c r="P184" s="10">
        <v>0</v>
      </c>
      <c r="Q184" s="10">
        <v>0.50263364700000002</v>
      </c>
      <c r="R184" s="10">
        <v>7.1612141000000004E-2</v>
      </c>
      <c r="S184" s="11">
        <v>2795</v>
      </c>
      <c r="T184" s="9">
        <v>1468</v>
      </c>
      <c r="U184" s="9">
        <v>352</v>
      </c>
      <c r="V184" s="20">
        <v>352</v>
      </c>
      <c r="W184" s="27">
        <f t="shared" si="10"/>
        <v>352000</v>
      </c>
      <c r="X184" s="27">
        <f t="shared" si="11"/>
        <v>306932.40000000002</v>
      </c>
      <c r="Y184" s="28" t="str">
        <f t="shared" si="12"/>
        <v>N</v>
      </c>
      <c r="Z184" s="28" t="str">
        <f t="shared" si="13"/>
        <v>N</v>
      </c>
      <c r="AA184" s="27">
        <f t="shared" si="14"/>
        <v>45067.599999999977</v>
      </c>
    </row>
    <row r="185" spans="1:27" x14ac:dyDescent="0.25">
      <c r="A185" s="7" t="s">
        <v>290</v>
      </c>
      <c r="B185" s="8" t="s">
        <v>174</v>
      </c>
      <c r="C185" s="9">
        <v>1092</v>
      </c>
      <c r="D185" s="9">
        <v>838</v>
      </c>
      <c r="E185" s="9">
        <v>877</v>
      </c>
      <c r="F185" s="9">
        <v>837</v>
      </c>
      <c r="G185" s="10">
        <v>0.101412564</v>
      </c>
      <c r="H185" s="9">
        <v>734</v>
      </c>
      <c r="I185" s="9">
        <v>836</v>
      </c>
      <c r="J185" s="9">
        <v>732</v>
      </c>
      <c r="K185" s="9">
        <v>749</v>
      </c>
      <c r="L185" s="10">
        <v>-6.4786000000000002E-3</v>
      </c>
      <c r="M185" s="10">
        <v>0.327678898</v>
      </c>
      <c r="N185" s="10">
        <v>0.327678898</v>
      </c>
      <c r="O185" s="10">
        <v>0.180164026</v>
      </c>
      <c r="P185" s="10">
        <v>0</v>
      </c>
      <c r="Q185" s="10">
        <v>0.40938118099999998</v>
      </c>
      <c r="R185" s="10">
        <v>0.276667834</v>
      </c>
      <c r="S185" s="11">
        <v>2547</v>
      </c>
      <c r="T185" s="9">
        <v>1092</v>
      </c>
      <c r="U185" s="9">
        <v>358</v>
      </c>
      <c r="V185" s="20">
        <v>358</v>
      </c>
      <c r="W185" s="27">
        <f t="shared" si="10"/>
        <v>358000</v>
      </c>
      <c r="X185" s="27">
        <f t="shared" si="11"/>
        <v>324475.59999999998</v>
      </c>
      <c r="Y185" s="28" t="str">
        <f t="shared" si="12"/>
        <v>N</v>
      </c>
      <c r="Z185" s="28" t="str">
        <f t="shared" si="13"/>
        <v>N</v>
      </c>
      <c r="AA185" s="27">
        <f t="shared" si="14"/>
        <v>33524.400000000023</v>
      </c>
    </row>
    <row r="186" spans="1:27" x14ac:dyDescent="0.25">
      <c r="A186" s="7" t="s">
        <v>290</v>
      </c>
      <c r="B186" s="8" t="s">
        <v>175</v>
      </c>
      <c r="C186" s="9">
        <v>20520</v>
      </c>
      <c r="D186" s="9">
        <v>19402</v>
      </c>
      <c r="E186" s="9">
        <v>19214</v>
      </c>
      <c r="F186" s="9">
        <v>19421</v>
      </c>
      <c r="G186" s="10">
        <v>1.8863100000000001E-2</v>
      </c>
      <c r="H186" s="9">
        <v>14054</v>
      </c>
      <c r="I186" s="9">
        <v>13778</v>
      </c>
      <c r="J186" s="9">
        <v>13326</v>
      </c>
      <c r="K186" s="9">
        <v>12631</v>
      </c>
      <c r="L186" s="10">
        <v>3.7533400000000001E-2</v>
      </c>
      <c r="M186" s="10">
        <v>0.31513601099999999</v>
      </c>
      <c r="N186" s="10">
        <v>0.31575149200000002</v>
      </c>
      <c r="O186" s="10">
        <v>0.30469343300000001</v>
      </c>
      <c r="P186" s="10">
        <v>6.2929600000000002E-3</v>
      </c>
      <c r="Q186" s="10">
        <v>0.105026936</v>
      </c>
      <c r="R186" s="10">
        <v>5.0055200000000001E-2</v>
      </c>
      <c r="S186" s="11">
        <v>7878</v>
      </c>
      <c r="T186" s="9">
        <v>20520</v>
      </c>
      <c r="U186" s="9">
        <v>6467</v>
      </c>
      <c r="V186" s="20">
        <v>6485</v>
      </c>
      <c r="W186" s="27">
        <f t="shared" si="10"/>
        <v>6485000</v>
      </c>
      <c r="X186" s="27">
        <f t="shared" si="11"/>
        <v>5855036</v>
      </c>
      <c r="Y186" s="28" t="str">
        <f t="shared" si="12"/>
        <v>N</v>
      </c>
      <c r="Z186" s="28" t="str">
        <f t="shared" si="13"/>
        <v>N</v>
      </c>
      <c r="AA186" s="27">
        <f t="shared" si="14"/>
        <v>629964</v>
      </c>
    </row>
    <row r="187" spans="1:27" x14ac:dyDescent="0.25">
      <c r="A187" s="7" t="s">
        <v>290</v>
      </c>
      <c r="B187" s="8" t="s">
        <v>176</v>
      </c>
      <c r="C187" s="9">
        <v>12914</v>
      </c>
      <c r="D187" s="9">
        <v>12735</v>
      </c>
      <c r="E187" s="9">
        <v>7927</v>
      </c>
      <c r="F187" s="9">
        <v>9597</v>
      </c>
      <c r="G187" s="10">
        <v>0.115207141</v>
      </c>
      <c r="H187" s="9">
        <v>5378</v>
      </c>
      <c r="I187" s="9">
        <v>4943</v>
      </c>
      <c r="J187" s="9">
        <v>3327</v>
      </c>
      <c r="K187" s="9">
        <v>4823</v>
      </c>
      <c r="L187" s="10">
        <v>3.8344400000000001E-2</v>
      </c>
      <c r="M187" s="10">
        <v>0.58356160999999995</v>
      </c>
      <c r="N187" s="10">
        <v>0.58362996</v>
      </c>
      <c r="O187" s="10">
        <v>0.59358007700000004</v>
      </c>
      <c r="P187" s="10">
        <v>4.0578999999999997E-3</v>
      </c>
      <c r="Q187" s="10">
        <v>0.303723197</v>
      </c>
      <c r="R187" s="10">
        <v>4.1032600000000002E-2</v>
      </c>
      <c r="S187" s="11">
        <v>7351</v>
      </c>
      <c r="T187" s="9">
        <v>12915</v>
      </c>
      <c r="U187" s="9">
        <v>7536</v>
      </c>
      <c r="V187" s="20">
        <v>7539</v>
      </c>
      <c r="W187" s="27">
        <f t="shared" si="10"/>
        <v>7539000</v>
      </c>
      <c r="X187" s="27">
        <f t="shared" si="11"/>
        <v>7142509.5</v>
      </c>
      <c r="Y187" s="28" t="str">
        <f t="shared" si="12"/>
        <v>N</v>
      </c>
      <c r="Z187" s="28" t="str">
        <f t="shared" si="13"/>
        <v>N</v>
      </c>
      <c r="AA187" s="27">
        <f t="shared" si="14"/>
        <v>396490.5</v>
      </c>
    </row>
    <row r="188" spans="1:27" x14ac:dyDescent="0.25">
      <c r="A188" s="7" t="s">
        <v>290</v>
      </c>
      <c r="B188" s="8" t="s">
        <v>177</v>
      </c>
      <c r="C188" s="9">
        <v>6718</v>
      </c>
      <c r="D188" s="9">
        <v>5700</v>
      </c>
      <c r="E188" s="9">
        <v>5587</v>
      </c>
      <c r="F188" s="9">
        <v>3478</v>
      </c>
      <c r="G188" s="10">
        <v>0.31045094099999998</v>
      </c>
      <c r="H188" s="9">
        <v>5024</v>
      </c>
      <c r="I188" s="9">
        <v>4658</v>
      </c>
      <c r="J188" s="9">
        <v>4679</v>
      </c>
      <c r="K188" s="9">
        <v>2455</v>
      </c>
      <c r="L188" s="10">
        <v>0.348953285</v>
      </c>
      <c r="M188" s="10">
        <v>0.25211234999999999</v>
      </c>
      <c r="N188" s="10">
        <v>0.25211234999999999</v>
      </c>
      <c r="O188" s="10">
        <v>0.20238203299999999</v>
      </c>
      <c r="P188" s="10">
        <v>0</v>
      </c>
      <c r="Q188" s="10">
        <v>0.22818560700000001</v>
      </c>
      <c r="R188" s="10">
        <v>4.58053E-2</v>
      </c>
      <c r="S188" s="11">
        <v>4221</v>
      </c>
      <c r="T188" s="9">
        <v>6718</v>
      </c>
      <c r="U188" s="9">
        <v>1694</v>
      </c>
      <c r="V188" s="20">
        <v>1694</v>
      </c>
      <c r="W188" s="27">
        <f t="shared" si="10"/>
        <v>1694000</v>
      </c>
      <c r="X188" s="27">
        <f t="shared" si="11"/>
        <v>1487757.4</v>
      </c>
      <c r="Y188" s="28" t="str">
        <f t="shared" si="12"/>
        <v>N</v>
      </c>
      <c r="Z188" s="28" t="str">
        <f t="shared" si="13"/>
        <v>N</v>
      </c>
      <c r="AA188" s="27">
        <f t="shared" si="14"/>
        <v>206242.60000000009</v>
      </c>
    </row>
    <row r="189" spans="1:27" x14ac:dyDescent="0.25">
      <c r="A189" s="7" t="s">
        <v>290</v>
      </c>
      <c r="B189" s="8" t="s">
        <v>178</v>
      </c>
      <c r="C189" s="9">
        <v>14627</v>
      </c>
      <c r="D189" s="9">
        <v>15833</v>
      </c>
      <c r="E189" s="9">
        <v>15031</v>
      </c>
      <c r="F189" s="9">
        <v>13944</v>
      </c>
      <c r="G189" s="10">
        <v>1.6329900000000001E-2</v>
      </c>
      <c r="H189" s="9">
        <v>11386</v>
      </c>
      <c r="I189" s="9">
        <v>11173</v>
      </c>
      <c r="J189" s="9">
        <v>10296</v>
      </c>
      <c r="K189" s="9">
        <v>9560</v>
      </c>
      <c r="L189" s="10">
        <v>6.3677809000000002E-2</v>
      </c>
      <c r="M189" s="10">
        <v>0.22155223299999999</v>
      </c>
      <c r="N189" s="10">
        <v>0.22302661400000001</v>
      </c>
      <c r="O189" s="10">
        <v>0.27959766000000003</v>
      </c>
      <c r="P189" s="10">
        <v>2.2674399999999999E-3</v>
      </c>
      <c r="Q189" s="10">
        <v>0.205499924</v>
      </c>
      <c r="R189" s="10">
        <v>6.9657800000000004E-3</v>
      </c>
      <c r="S189" s="11">
        <v>9907</v>
      </c>
      <c r="T189" s="9">
        <v>14627</v>
      </c>
      <c r="U189" s="9">
        <v>3241</v>
      </c>
      <c r="V189" s="20">
        <v>3268</v>
      </c>
      <c r="W189" s="27">
        <f t="shared" si="10"/>
        <v>3268000</v>
      </c>
      <c r="X189" s="27">
        <f t="shared" si="11"/>
        <v>2818951.1</v>
      </c>
      <c r="Y189" s="28" t="str">
        <f t="shared" si="12"/>
        <v>N</v>
      </c>
      <c r="Z189" s="28" t="str">
        <f t="shared" si="13"/>
        <v>N</v>
      </c>
      <c r="AA189" s="27">
        <f t="shared" si="14"/>
        <v>449048.89999999991</v>
      </c>
    </row>
    <row r="190" spans="1:27" x14ac:dyDescent="0.25">
      <c r="A190" s="7" t="s">
        <v>290</v>
      </c>
      <c r="B190" s="8" t="s">
        <v>179</v>
      </c>
      <c r="C190" s="9">
        <v>4252</v>
      </c>
      <c r="D190" s="9">
        <v>4241</v>
      </c>
      <c r="E190" s="9">
        <v>3983</v>
      </c>
      <c r="F190" s="9">
        <v>3991</v>
      </c>
      <c r="G190" s="10">
        <v>2.1810099999999999E-2</v>
      </c>
      <c r="H190" s="9">
        <v>2247</v>
      </c>
      <c r="I190" s="9">
        <v>2187</v>
      </c>
      <c r="J190" s="9">
        <v>2081</v>
      </c>
      <c r="K190" s="9">
        <v>1947</v>
      </c>
      <c r="L190" s="10">
        <v>5.14031E-2</v>
      </c>
      <c r="M190" s="10">
        <v>0.47147563599999998</v>
      </c>
      <c r="N190" s="10">
        <v>0.47157878600000003</v>
      </c>
      <c r="O190" s="10">
        <v>0.478008777</v>
      </c>
      <c r="P190" s="10">
        <v>1.5728599999999999E-2</v>
      </c>
      <c r="Q190" s="10">
        <v>0.339394639</v>
      </c>
      <c r="R190" s="10">
        <v>2.88659E-2</v>
      </c>
      <c r="S190" s="11">
        <v>11057</v>
      </c>
      <c r="T190" s="9">
        <v>4252</v>
      </c>
      <c r="U190" s="9">
        <v>2005</v>
      </c>
      <c r="V190" s="20">
        <v>2006</v>
      </c>
      <c r="W190" s="27">
        <f t="shared" si="10"/>
        <v>2006000</v>
      </c>
      <c r="X190" s="27">
        <f t="shared" si="11"/>
        <v>1875463.6</v>
      </c>
      <c r="Y190" s="28" t="str">
        <f t="shared" si="12"/>
        <v>N</v>
      </c>
      <c r="Z190" s="28" t="str">
        <f t="shared" si="13"/>
        <v>N</v>
      </c>
      <c r="AA190" s="27">
        <f t="shared" si="14"/>
        <v>130536.39999999991</v>
      </c>
    </row>
    <row r="191" spans="1:27" x14ac:dyDescent="0.25">
      <c r="A191" s="7" t="s">
        <v>290</v>
      </c>
      <c r="B191" s="8" t="s">
        <v>180</v>
      </c>
      <c r="C191" s="9">
        <v>254</v>
      </c>
      <c r="D191" s="9">
        <v>265</v>
      </c>
      <c r="E191" s="9">
        <v>269</v>
      </c>
      <c r="F191" s="9">
        <v>248</v>
      </c>
      <c r="G191" s="10">
        <v>8.7302999999999999E-3</v>
      </c>
      <c r="H191" s="9">
        <v>255</v>
      </c>
      <c r="I191" s="9">
        <v>264</v>
      </c>
      <c r="J191" s="9">
        <v>270</v>
      </c>
      <c r="K191" s="9">
        <v>249</v>
      </c>
      <c r="L191" s="10">
        <v>7.9681000000000005E-3</v>
      </c>
      <c r="M191" s="10">
        <v>-2.2956000000000001E-3</v>
      </c>
      <c r="N191" s="10">
        <v>-2.2956000000000001E-3</v>
      </c>
      <c r="O191" s="10">
        <v>3.5239700000000001E-4</v>
      </c>
      <c r="P191" s="10">
        <v>0</v>
      </c>
      <c r="Q191" s="10">
        <v>0</v>
      </c>
      <c r="R191" s="10">
        <v>0</v>
      </c>
      <c r="S191" s="11">
        <v>100</v>
      </c>
      <c r="T191" s="9">
        <v>254</v>
      </c>
      <c r="U191" s="9">
        <v>-1</v>
      </c>
      <c r="V191" s="20">
        <v>-1</v>
      </c>
      <c r="W191" s="27">
        <f t="shared" si="10"/>
        <v>-1000</v>
      </c>
      <c r="X191" s="27">
        <f t="shared" si="11"/>
        <v>-8797.7999999999993</v>
      </c>
      <c r="Y191" s="28" t="str">
        <f t="shared" si="12"/>
        <v>Y</v>
      </c>
      <c r="Z191" s="28" t="str">
        <f t="shared" si="13"/>
        <v>N</v>
      </c>
      <c r="AA191" s="27">
        <f t="shared" si="14"/>
        <v>7797.7999999999993</v>
      </c>
    </row>
    <row r="192" spans="1:27" x14ac:dyDescent="0.25">
      <c r="A192" s="7" t="s">
        <v>290</v>
      </c>
      <c r="B192" s="8" t="s">
        <v>181</v>
      </c>
      <c r="C192" s="9">
        <v>1070</v>
      </c>
      <c r="D192" s="9">
        <v>1099</v>
      </c>
      <c r="E192" s="9">
        <v>1212</v>
      </c>
      <c r="F192" s="9">
        <v>1148</v>
      </c>
      <c r="G192" s="10">
        <v>-2.2748000000000001E-2</v>
      </c>
      <c r="H192" s="9">
        <v>926</v>
      </c>
      <c r="I192" s="9">
        <v>956</v>
      </c>
      <c r="J192" s="9">
        <v>1050</v>
      </c>
      <c r="K192" s="9">
        <v>1027</v>
      </c>
      <c r="L192" s="10">
        <v>-3.2650999999999999E-2</v>
      </c>
      <c r="M192" s="10">
        <v>0.134398025</v>
      </c>
      <c r="N192" s="10">
        <v>0.134398025</v>
      </c>
      <c r="O192" s="10">
        <v>0.13307026799999999</v>
      </c>
      <c r="P192" s="10">
        <v>1.0092899999999999E-3</v>
      </c>
      <c r="Q192" s="10">
        <v>0.62419678499999998</v>
      </c>
      <c r="R192" s="10">
        <v>3.0786399999999998E-2</v>
      </c>
      <c r="S192" s="11">
        <v>1688</v>
      </c>
      <c r="T192" s="9">
        <v>1070</v>
      </c>
      <c r="U192" s="9">
        <v>144</v>
      </c>
      <c r="V192" s="20">
        <v>144</v>
      </c>
      <c r="W192" s="27">
        <f t="shared" si="10"/>
        <v>144000</v>
      </c>
      <c r="X192" s="27">
        <f t="shared" si="11"/>
        <v>111151</v>
      </c>
      <c r="Y192" s="28" t="str">
        <f t="shared" si="12"/>
        <v>N</v>
      </c>
      <c r="Z192" s="28" t="str">
        <f t="shared" si="13"/>
        <v>N</v>
      </c>
      <c r="AA192" s="27">
        <f t="shared" si="14"/>
        <v>32849</v>
      </c>
    </row>
    <row r="193" spans="1:27" x14ac:dyDescent="0.25">
      <c r="A193" s="7" t="s">
        <v>290</v>
      </c>
      <c r="B193" s="8" t="s">
        <v>182</v>
      </c>
      <c r="C193" s="9">
        <v>3304</v>
      </c>
      <c r="D193" s="9">
        <v>3642</v>
      </c>
      <c r="E193" s="9">
        <v>3854</v>
      </c>
      <c r="F193" s="9">
        <v>3490</v>
      </c>
      <c r="G193" s="10">
        <v>-1.7829999999999999E-2</v>
      </c>
      <c r="H193" s="9">
        <v>1430</v>
      </c>
      <c r="I193" s="9">
        <v>1468</v>
      </c>
      <c r="J193" s="9">
        <v>1525</v>
      </c>
      <c r="K193" s="9">
        <v>2570</v>
      </c>
      <c r="L193" s="10">
        <v>-0.147902426</v>
      </c>
      <c r="M193" s="10">
        <v>0.56712660800000003</v>
      </c>
      <c r="N193" s="10">
        <v>0.56712660800000003</v>
      </c>
      <c r="O193" s="10">
        <v>0.59049905400000002</v>
      </c>
      <c r="P193" s="10">
        <v>-1.1165000000000001E-3</v>
      </c>
      <c r="Q193" s="10">
        <v>0.26628870599999999</v>
      </c>
      <c r="R193" s="10">
        <v>0</v>
      </c>
      <c r="S193" s="11">
        <v>4438</v>
      </c>
      <c r="T193" s="9">
        <v>3303</v>
      </c>
      <c r="U193" s="9">
        <v>1873</v>
      </c>
      <c r="V193" s="20">
        <v>1873</v>
      </c>
      <c r="W193" s="27">
        <f t="shared" si="10"/>
        <v>1873000</v>
      </c>
      <c r="X193" s="27">
        <f t="shared" si="11"/>
        <v>1771597.9</v>
      </c>
      <c r="Y193" s="28" t="str">
        <f t="shared" si="12"/>
        <v>N</v>
      </c>
      <c r="Z193" s="28" t="str">
        <f t="shared" si="13"/>
        <v>N</v>
      </c>
      <c r="AA193" s="27">
        <f t="shared" si="14"/>
        <v>101402.10000000009</v>
      </c>
    </row>
    <row r="194" spans="1:27" x14ac:dyDescent="0.25">
      <c r="A194" s="7" t="s">
        <v>290</v>
      </c>
      <c r="B194" s="8" t="s">
        <v>183</v>
      </c>
      <c r="C194" s="9">
        <v>8871</v>
      </c>
      <c r="D194" s="9">
        <v>8710</v>
      </c>
      <c r="E194" s="9" t="s">
        <v>313</v>
      </c>
      <c r="F194" s="9" t="s">
        <v>313</v>
      </c>
      <c r="G194" s="9" t="s">
        <v>313</v>
      </c>
      <c r="H194" s="9">
        <v>7345</v>
      </c>
      <c r="I194" s="9">
        <v>7781</v>
      </c>
      <c r="J194" s="9" t="s">
        <v>313</v>
      </c>
      <c r="K194" s="9" t="s">
        <v>313</v>
      </c>
      <c r="L194" s="9" t="s">
        <v>313</v>
      </c>
      <c r="M194" s="10">
        <v>0.22557086000000001</v>
      </c>
      <c r="N194" s="10">
        <v>0.225693327</v>
      </c>
      <c r="O194" s="9" t="s">
        <v>313</v>
      </c>
      <c r="P194" s="10">
        <v>0</v>
      </c>
      <c r="Q194" s="10">
        <v>0.67334418600000001</v>
      </c>
      <c r="R194" s="10">
        <v>2.2875699999999999E-2</v>
      </c>
      <c r="S194" s="11">
        <v>7155</v>
      </c>
      <c r="T194" s="9">
        <v>9484</v>
      </c>
      <c r="U194" s="9">
        <v>2139</v>
      </c>
      <c r="V194" s="20">
        <v>2141</v>
      </c>
      <c r="W194" s="27">
        <f t="shared" si="10"/>
        <v>2141000</v>
      </c>
      <c r="X194" s="27">
        <f t="shared" si="11"/>
        <v>1849841.2</v>
      </c>
      <c r="Y194" s="28" t="str">
        <f t="shared" si="12"/>
        <v>N</v>
      </c>
      <c r="Z194" s="28" t="str">
        <f t="shared" si="13"/>
        <v>N</v>
      </c>
      <c r="AA194" s="27">
        <f t="shared" si="14"/>
        <v>291158.80000000005</v>
      </c>
    </row>
    <row r="195" spans="1:27" x14ac:dyDescent="0.25">
      <c r="A195" s="7" t="s">
        <v>290</v>
      </c>
      <c r="B195" s="8" t="s">
        <v>184</v>
      </c>
      <c r="C195" s="9">
        <v>2283</v>
      </c>
      <c r="D195" s="9">
        <v>1955</v>
      </c>
      <c r="E195" s="9">
        <v>1836</v>
      </c>
      <c r="F195" s="9">
        <v>1951</v>
      </c>
      <c r="G195" s="10">
        <v>5.6811500000000001E-2</v>
      </c>
      <c r="H195" s="9">
        <v>1366</v>
      </c>
      <c r="I195" s="9">
        <v>1481</v>
      </c>
      <c r="J195" s="9">
        <v>1134</v>
      </c>
      <c r="K195" s="9">
        <v>1325</v>
      </c>
      <c r="L195" s="10">
        <v>1.02941E-2</v>
      </c>
      <c r="M195" s="10">
        <v>0.40162217500000003</v>
      </c>
      <c r="N195" s="10">
        <v>0.40171990299999999</v>
      </c>
      <c r="O195" s="10">
        <v>0.33995720000000001</v>
      </c>
      <c r="P195" s="10">
        <v>2.1320000000000001E-6</v>
      </c>
      <c r="Q195" s="10">
        <v>0.22564567199999999</v>
      </c>
      <c r="R195" s="10">
        <v>0.41945680099999999</v>
      </c>
      <c r="S195" s="11">
        <v>3430</v>
      </c>
      <c r="T195" s="9">
        <v>2283</v>
      </c>
      <c r="U195" s="9">
        <v>917</v>
      </c>
      <c r="V195" s="20">
        <v>917</v>
      </c>
      <c r="W195" s="27">
        <f t="shared" si="10"/>
        <v>917000</v>
      </c>
      <c r="X195" s="27">
        <f t="shared" si="11"/>
        <v>846911.9</v>
      </c>
      <c r="Y195" s="28" t="str">
        <f t="shared" si="12"/>
        <v>N</v>
      </c>
      <c r="Z195" s="28" t="str">
        <f t="shared" si="13"/>
        <v>N</v>
      </c>
      <c r="AA195" s="27">
        <f t="shared" si="14"/>
        <v>70088.099999999977</v>
      </c>
    </row>
    <row r="196" spans="1:27" x14ac:dyDescent="0.25">
      <c r="A196" s="7" t="s">
        <v>290</v>
      </c>
      <c r="B196" s="8" t="s">
        <v>185</v>
      </c>
      <c r="C196" s="9">
        <v>1941</v>
      </c>
      <c r="D196" s="9">
        <v>2531</v>
      </c>
      <c r="E196" s="9">
        <v>2329</v>
      </c>
      <c r="F196" s="9">
        <v>2513</v>
      </c>
      <c r="G196" s="10">
        <v>-7.5807567000000006E-2</v>
      </c>
      <c r="H196" s="9">
        <v>1574</v>
      </c>
      <c r="I196" s="9">
        <v>1172</v>
      </c>
      <c r="J196" s="9">
        <v>1013</v>
      </c>
      <c r="K196" s="9">
        <v>1012</v>
      </c>
      <c r="L196" s="10">
        <v>0.18508180900000001</v>
      </c>
      <c r="M196" s="10">
        <v>0.189640367</v>
      </c>
      <c r="N196" s="10">
        <v>0.19081967799999999</v>
      </c>
      <c r="O196" s="10">
        <v>0.44832097199999998</v>
      </c>
      <c r="P196" s="10">
        <v>0</v>
      </c>
      <c r="Q196" s="10">
        <v>0.32655077399999999</v>
      </c>
      <c r="R196" s="10">
        <v>0.10146142900000001</v>
      </c>
      <c r="S196" s="11">
        <v>2692</v>
      </c>
      <c r="T196" s="9">
        <v>1942</v>
      </c>
      <c r="U196" s="9">
        <v>368</v>
      </c>
      <c r="V196" s="20">
        <v>371</v>
      </c>
      <c r="W196" s="27">
        <f t="shared" ref="W196:W259" si="15">V196*1000</f>
        <v>371000</v>
      </c>
      <c r="X196" s="27">
        <f t="shared" ref="X196:X259" si="16">W196-(T196*1000*0.0307)</f>
        <v>311380.59999999998</v>
      </c>
      <c r="Y196" s="28" t="str">
        <f t="shared" ref="Y196:Y259" si="17">IF(X196&lt;0,"Y","N")</f>
        <v>N</v>
      </c>
      <c r="Z196" s="28" t="str">
        <f t="shared" ref="Z196:Z259" si="18">IF(AND(W196&gt;0,X196&lt;0),"Y","N")</f>
        <v>N</v>
      </c>
      <c r="AA196" s="27">
        <f t="shared" ref="AA196:AA259" si="19">W196-X196</f>
        <v>59619.400000000023</v>
      </c>
    </row>
    <row r="197" spans="1:27" x14ac:dyDescent="0.25">
      <c r="A197" s="18" t="s">
        <v>291</v>
      </c>
      <c r="B197" s="14" t="s">
        <v>322</v>
      </c>
      <c r="C197" s="15">
        <v>4537</v>
      </c>
      <c r="D197" s="15">
        <v>4697</v>
      </c>
      <c r="E197" s="15">
        <v>4731</v>
      </c>
      <c r="F197" s="15">
        <v>4753</v>
      </c>
      <c r="G197" s="16">
        <v>-1.54E-2</v>
      </c>
      <c r="H197" s="15">
        <v>3497</v>
      </c>
      <c r="I197" s="15">
        <v>3495</v>
      </c>
      <c r="J197" s="15">
        <v>3583</v>
      </c>
      <c r="K197" s="15">
        <v>3499</v>
      </c>
      <c r="L197" s="16">
        <v>-2.0000000000000001E-4</v>
      </c>
      <c r="M197" s="16">
        <v>0.23430000000000001</v>
      </c>
      <c r="N197" s="16">
        <v>0.2341</v>
      </c>
      <c r="O197" s="16">
        <v>0.2475</v>
      </c>
      <c r="P197" s="16">
        <v>5.7000000000000002E-3</v>
      </c>
      <c r="Q197" s="16">
        <v>0.25090000000000001</v>
      </c>
      <c r="R197" s="16">
        <v>4.5100000000000001E-2</v>
      </c>
      <c r="S197" s="17">
        <v>3406</v>
      </c>
      <c r="T197" s="15">
        <v>4567</v>
      </c>
      <c r="U197" s="15">
        <v>1070</v>
      </c>
      <c r="V197" s="19">
        <v>1069</v>
      </c>
      <c r="W197" s="25">
        <f t="shared" si="15"/>
        <v>1069000</v>
      </c>
      <c r="X197" s="25">
        <f t="shared" si="16"/>
        <v>928793.1</v>
      </c>
      <c r="Y197" s="26" t="str">
        <f t="shared" si="17"/>
        <v>N</v>
      </c>
      <c r="Z197" s="26" t="str">
        <f t="shared" si="18"/>
        <v>N</v>
      </c>
      <c r="AA197" s="25">
        <f t="shared" si="19"/>
        <v>140206.90000000002</v>
      </c>
    </row>
    <row r="198" spans="1:27" x14ac:dyDescent="0.25">
      <c r="A198" s="7" t="s">
        <v>291</v>
      </c>
      <c r="B198" s="8" t="s">
        <v>186</v>
      </c>
      <c r="C198" s="9">
        <v>799</v>
      </c>
      <c r="D198" s="9">
        <v>954</v>
      </c>
      <c r="E198" s="9">
        <v>920</v>
      </c>
      <c r="F198" s="9">
        <v>891</v>
      </c>
      <c r="G198" s="10">
        <v>-3.4264999999999997E-2</v>
      </c>
      <c r="H198" s="9">
        <v>885</v>
      </c>
      <c r="I198" s="9">
        <v>1089</v>
      </c>
      <c r="J198" s="9">
        <v>1022</v>
      </c>
      <c r="K198" s="9">
        <v>796</v>
      </c>
      <c r="L198" s="10">
        <v>3.75261E-2</v>
      </c>
      <c r="M198" s="10">
        <v>-0.108096134</v>
      </c>
      <c r="N198" s="10">
        <v>-0.108096134</v>
      </c>
      <c r="O198" s="10">
        <v>-0.121222394</v>
      </c>
      <c r="P198" s="10">
        <v>7.5012400000000002E-4</v>
      </c>
      <c r="Q198" s="10">
        <v>0.39027372599999999</v>
      </c>
      <c r="R198" s="10">
        <v>0</v>
      </c>
      <c r="S198" s="11">
        <v>772</v>
      </c>
      <c r="T198" s="9">
        <v>799</v>
      </c>
      <c r="U198" s="9">
        <v>-86</v>
      </c>
      <c r="V198" s="20">
        <v>-86</v>
      </c>
      <c r="W198" s="27">
        <f t="shared" si="15"/>
        <v>-86000</v>
      </c>
      <c r="X198" s="27">
        <f t="shared" si="16"/>
        <v>-110529.3</v>
      </c>
      <c r="Y198" s="28" t="str">
        <f t="shared" si="17"/>
        <v>Y</v>
      </c>
      <c r="Z198" s="28" t="str">
        <f t="shared" si="18"/>
        <v>N</v>
      </c>
      <c r="AA198" s="27">
        <f t="shared" si="19"/>
        <v>24529.300000000003</v>
      </c>
    </row>
    <row r="199" spans="1:27" x14ac:dyDescent="0.25">
      <c r="A199" s="7" t="s">
        <v>291</v>
      </c>
      <c r="B199" s="8" t="s">
        <v>187</v>
      </c>
      <c r="C199" s="9">
        <v>9045</v>
      </c>
      <c r="D199" s="9">
        <v>8491</v>
      </c>
      <c r="E199" s="9">
        <v>9009</v>
      </c>
      <c r="F199" s="9">
        <v>8932</v>
      </c>
      <c r="G199" s="10">
        <v>4.21705E-3</v>
      </c>
      <c r="H199" s="9">
        <v>4760</v>
      </c>
      <c r="I199" s="9">
        <v>4166</v>
      </c>
      <c r="J199" s="9">
        <v>4026</v>
      </c>
      <c r="K199" s="9">
        <v>3986</v>
      </c>
      <c r="L199" s="10">
        <v>6.4726542999999997E-2</v>
      </c>
      <c r="M199" s="10">
        <v>0.47374239899999998</v>
      </c>
      <c r="N199" s="10">
        <v>0.47374239899999998</v>
      </c>
      <c r="O199" s="10">
        <v>0.51207383699999998</v>
      </c>
      <c r="P199" s="10">
        <v>0</v>
      </c>
      <c r="Q199" s="10">
        <v>0</v>
      </c>
      <c r="R199" s="10">
        <v>0.107440826</v>
      </c>
      <c r="S199" s="11">
        <v>1719</v>
      </c>
      <c r="T199" s="9">
        <v>9045</v>
      </c>
      <c r="U199" s="9">
        <v>4285</v>
      </c>
      <c r="V199" s="20">
        <v>4285</v>
      </c>
      <c r="W199" s="27">
        <f t="shared" si="15"/>
        <v>4285000</v>
      </c>
      <c r="X199" s="27">
        <f t="shared" si="16"/>
        <v>4007318.5</v>
      </c>
      <c r="Y199" s="28" t="str">
        <f t="shared" si="17"/>
        <v>N</v>
      </c>
      <c r="Z199" s="28" t="str">
        <f t="shared" si="18"/>
        <v>N</v>
      </c>
      <c r="AA199" s="27">
        <f t="shared" si="19"/>
        <v>277681.5</v>
      </c>
    </row>
    <row r="200" spans="1:27" x14ac:dyDescent="0.25">
      <c r="A200" s="7" t="s">
        <v>291</v>
      </c>
      <c r="B200" s="8" t="s">
        <v>188</v>
      </c>
      <c r="C200" s="9">
        <v>8799</v>
      </c>
      <c r="D200" s="9">
        <v>9486</v>
      </c>
      <c r="E200" s="9">
        <v>8650</v>
      </c>
      <c r="F200" s="9">
        <v>8201</v>
      </c>
      <c r="G200" s="10">
        <v>2.4294199999999998E-2</v>
      </c>
      <c r="H200" s="9">
        <v>6871</v>
      </c>
      <c r="I200" s="9">
        <v>7227</v>
      </c>
      <c r="J200" s="9">
        <v>7095</v>
      </c>
      <c r="K200" s="9">
        <v>7159</v>
      </c>
      <c r="L200" s="10">
        <v>-1.3383000000000001E-2</v>
      </c>
      <c r="M200" s="10">
        <v>0.224891115</v>
      </c>
      <c r="N200" s="10">
        <v>0.20877739100000001</v>
      </c>
      <c r="O200" s="10">
        <v>0.204215019</v>
      </c>
      <c r="P200" s="10">
        <v>6.2509499999999999E-3</v>
      </c>
      <c r="Q200" s="10">
        <v>0.17144109399999999</v>
      </c>
      <c r="R200" s="10">
        <v>2.02542E-2</v>
      </c>
      <c r="S200" s="11">
        <v>3607</v>
      </c>
      <c r="T200" s="9">
        <v>8865</v>
      </c>
      <c r="U200" s="9">
        <v>1994</v>
      </c>
      <c r="V200" s="20">
        <v>1813</v>
      </c>
      <c r="W200" s="27">
        <f t="shared" si="15"/>
        <v>1813000</v>
      </c>
      <c r="X200" s="27">
        <f t="shared" si="16"/>
        <v>1540844.5</v>
      </c>
      <c r="Y200" s="28" t="str">
        <f t="shared" si="17"/>
        <v>N</v>
      </c>
      <c r="Z200" s="28" t="str">
        <f t="shared" si="18"/>
        <v>N</v>
      </c>
      <c r="AA200" s="27">
        <f t="shared" si="19"/>
        <v>272155.5</v>
      </c>
    </row>
    <row r="201" spans="1:27" x14ac:dyDescent="0.25">
      <c r="A201" s="7" t="s">
        <v>291</v>
      </c>
      <c r="B201" s="8" t="s">
        <v>189</v>
      </c>
      <c r="C201" s="9">
        <v>6034</v>
      </c>
      <c r="D201" s="9">
        <v>7102</v>
      </c>
      <c r="E201" s="9">
        <v>9907</v>
      </c>
      <c r="F201" s="9">
        <v>11207</v>
      </c>
      <c r="G201" s="10">
        <v>-0.15384466199999999</v>
      </c>
      <c r="H201" s="9">
        <v>4939</v>
      </c>
      <c r="I201" s="9">
        <v>4614</v>
      </c>
      <c r="J201" s="9">
        <v>6746</v>
      </c>
      <c r="K201" s="9">
        <v>9693</v>
      </c>
      <c r="L201" s="10">
        <v>-0.163486085</v>
      </c>
      <c r="M201" s="10">
        <v>0.18157253100000001</v>
      </c>
      <c r="N201" s="10">
        <v>0.18157253100000001</v>
      </c>
      <c r="O201" s="10">
        <v>0.29266635699999999</v>
      </c>
      <c r="P201" s="10">
        <v>1.5489899999999999E-2</v>
      </c>
      <c r="Q201" s="10">
        <v>0.26509215600000002</v>
      </c>
      <c r="R201" s="10">
        <v>6.8760499999999999E-3</v>
      </c>
      <c r="S201" s="11">
        <v>4104</v>
      </c>
      <c r="T201" s="9">
        <v>6034</v>
      </c>
      <c r="U201" s="9">
        <v>1096</v>
      </c>
      <c r="V201" s="20">
        <v>1096</v>
      </c>
      <c r="W201" s="27">
        <f t="shared" si="15"/>
        <v>1096000</v>
      </c>
      <c r="X201" s="27">
        <f t="shared" si="16"/>
        <v>910756.2</v>
      </c>
      <c r="Y201" s="28" t="str">
        <f t="shared" si="17"/>
        <v>N</v>
      </c>
      <c r="Z201" s="28" t="str">
        <f t="shared" si="18"/>
        <v>N</v>
      </c>
      <c r="AA201" s="27">
        <f t="shared" si="19"/>
        <v>185243.80000000005</v>
      </c>
    </row>
    <row r="202" spans="1:27" x14ac:dyDescent="0.25">
      <c r="A202" s="7" t="s">
        <v>291</v>
      </c>
      <c r="B202" s="8" t="s">
        <v>190</v>
      </c>
      <c r="C202" s="9">
        <v>15299</v>
      </c>
      <c r="D202" s="9">
        <v>15012</v>
      </c>
      <c r="E202" s="9">
        <v>14421</v>
      </c>
      <c r="F202" s="9">
        <v>12341</v>
      </c>
      <c r="G202" s="10">
        <v>7.9894167000000002E-2</v>
      </c>
      <c r="H202" s="9">
        <v>14337</v>
      </c>
      <c r="I202" s="9">
        <v>13638</v>
      </c>
      <c r="J202" s="9">
        <v>13043</v>
      </c>
      <c r="K202" s="9">
        <v>12137</v>
      </c>
      <c r="L202" s="10">
        <v>6.0434399999999999E-2</v>
      </c>
      <c r="M202" s="10">
        <v>0.13019008700000001</v>
      </c>
      <c r="N202" s="10">
        <v>0.13047621300000001</v>
      </c>
      <c r="O202" s="10">
        <v>0.14654493299999999</v>
      </c>
      <c r="P202" s="10">
        <v>4.5923300000000004E-3</v>
      </c>
      <c r="Q202" s="10">
        <v>0.215315227</v>
      </c>
      <c r="R202" s="10">
        <v>3.7016599999999997E-2</v>
      </c>
      <c r="S202" s="11">
        <v>12417</v>
      </c>
      <c r="T202" s="9">
        <v>16483</v>
      </c>
      <c r="U202" s="9">
        <v>2146</v>
      </c>
      <c r="V202" s="20">
        <v>2151</v>
      </c>
      <c r="W202" s="27">
        <f t="shared" si="15"/>
        <v>2151000</v>
      </c>
      <c r="X202" s="27">
        <f t="shared" si="16"/>
        <v>1644971.9</v>
      </c>
      <c r="Y202" s="28" t="str">
        <f t="shared" si="17"/>
        <v>N</v>
      </c>
      <c r="Z202" s="28" t="str">
        <f t="shared" si="18"/>
        <v>N</v>
      </c>
      <c r="AA202" s="27">
        <f t="shared" si="19"/>
        <v>506028.10000000009</v>
      </c>
    </row>
    <row r="203" spans="1:27" x14ac:dyDescent="0.25">
      <c r="A203" s="7" t="s">
        <v>291</v>
      </c>
      <c r="B203" s="8" t="s">
        <v>191</v>
      </c>
      <c r="C203" s="9">
        <v>1212</v>
      </c>
      <c r="D203" s="9">
        <v>1030</v>
      </c>
      <c r="E203" s="9">
        <v>1189</v>
      </c>
      <c r="F203" s="9">
        <v>1599</v>
      </c>
      <c r="G203" s="10">
        <v>-8.0731175000000002E-2</v>
      </c>
      <c r="H203" s="9">
        <v>1414</v>
      </c>
      <c r="I203" s="9">
        <v>880</v>
      </c>
      <c r="J203" s="9">
        <v>817</v>
      </c>
      <c r="K203" s="9">
        <v>583</v>
      </c>
      <c r="L203" s="10">
        <v>0.47564231699999998</v>
      </c>
      <c r="M203" s="10">
        <v>-0.167165906</v>
      </c>
      <c r="N203" s="10">
        <v>-0.16714760200000001</v>
      </c>
      <c r="O203" s="10">
        <v>9.3171038999999997E-2</v>
      </c>
      <c r="P203" s="10">
        <v>0</v>
      </c>
      <c r="Q203" s="10">
        <v>0.24962393799999999</v>
      </c>
      <c r="R203" s="10">
        <v>0</v>
      </c>
      <c r="S203" s="11">
        <v>1998</v>
      </c>
      <c r="T203" s="9">
        <v>1212</v>
      </c>
      <c r="U203" s="9">
        <v>-203</v>
      </c>
      <c r="V203" s="20">
        <v>-203</v>
      </c>
      <c r="W203" s="27">
        <f t="shared" si="15"/>
        <v>-203000</v>
      </c>
      <c r="X203" s="27">
        <f t="shared" si="16"/>
        <v>-240208.4</v>
      </c>
      <c r="Y203" s="28" t="str">
        <f t="shared" si="17"/>
        <v>Y</v>
      </c>
      <c r="Z203" s="28" t="str">
        <f t="shared" si="18"/>
        <v>N</v>
      </c>
      <c r="AA203" s="27">
        <f t="shared" si="19"/>
        <v>37208.399999999994</v>
      </c>
    </row>
    <row r="204" spans="1:27" x14ac:dyDescent="0.25">
      <c r="A204" s="7" t="s">
        <v>291</v>
      </c>
      <c r="B204" s="8" t="s">
        <v>192</v>
      </c>
      <c r="C204" s="9">
        <v>568</v>
      </c>
      <c r="D204" s="9">
        <v>297</v>
      </c>
      <c r="E204" s="9">
        <v>372</v>
      </c>
      <c r="F204" s="9">
        <v>453</v>
      </c>
      <c r="G204" s="10">
        <v>8.4682879000000003E-2</v>
      </c>
      <c r="H204" s="9">
        <v>558</v>
      </c>
      <c r="I204" s="9">
        <v>250</v>
      </c>
      <c r="J204" s="9">
        <v>380</v>
      </c>
      <c r="K204" s="9">
        <v>438</v>
      </c>
      <c r="L204" s="10">
        <v>9.0505641999999997E-2</v>
      </c>
      <c r="M204" s="10">
        <v>1.8525799999999999E-2</v>
      </c>
      <c r="N204" s="10">
        <v>1.8525799999999999E-2</v>
      </c>
      <c r="O204" s="10">
        <v>3.9892900000000002E-2</v>
      </c>
      <c r="P204" s="10">
        <v>0</v>
      </c>
      <c r="Q204" s="10">
        <v>0</v>
      </c>
      <c r="R204" s="10">
        <v>0</v>
      </c>
      <c r="S204" s="11">
        <v>291</v>
      </c>
      <c r="T204" s="9">
        <v>568</v>
      </c>
      <c r="U204" s="9">
        <v>11</v>
      </c>
      <c r="V204" s="20">
        <v>11</v>
      </c>
      <c r="W204" s="27">
        <f t="shared" si="15"/>
        <v>11000</v>
      </c>
      <c r="X204" s="27">
        <f t="shared" si="16"/>
        <v>-6437.6000000000022</v>
      </c>
      <c r="Y204" s="28" t="str">
        <f t="shared" si="17"/>
        <v>Y</v>
      </c>
      <c r="Z204" s="28" t="str">
        <f t="shared" si="18"/>
        <v>Y</v>
      </c>
      <c r="AA204" s="27">
        <f t="shared" si="19"/>
        <v>17437.600000000002</v>
      </c>
    </row>
    <row r="205" spans="1:27" x14ac:dyDescent="0.25">
      <c r="A205" s="7" t="s">
        <v>291</v>
      </c>
      <c r="B205" s="8" t="s">
        <v>193</v>
      </c>
      <c r="C205" s="9">
        <v>1133</v>
      </c>
      <c r="D205" s="9">
        <v>1169</v>
      </c>
      <c r="E205" s="9">
        <v>1103</v>
      </c>
      <c r="F205" s="9">
        <v>1156</v>
      </c>
      <c r="G205" s="10">
        <v>-6.6597999999999996E-3</v>
      </c>
      <c r="H205" s="9">
        <v>933</v>
      </c>
      <c r="I205" s="9">
        <v>902</v>
      </c>
      <c r="J205" s="9">
        <v>885</v>
      </c>
      <c r="K205" s="9">
        <v>857</v>
      </c>
      <c r="L205" s="10">
        <v>2.9646200000000001E-2</v>
      </c>
      <c r="M205" s="10">
        <v>0.176560991</v>
      </c>
      <c r="N205" s="10">
        <v>0.176560991</v>
      </c>
      <c r="O205" s="10">
        <v>0.20106511399999999</v>
      </c>
      <c r="P205" s="10">
        <v>0</v>
      </c>
      <c r="Q205" s="10">
        <v>0.11525034000000001</v>
      </c>
      <c r="R205" s="10">
        <v>3.3419900000000002E-2</v>
      </c>
      <c r="S205" s="11">
        <v>2338</v>
      </c>
      <c r="T205" s="9">
        <v>1133</v>
      </c>
      <c r="U205" s="9">
        <v>200</v>
      </c>
      <c r="V205" s="20">
        <v>200</v>
      </c>
      <c r="W205" s="27">
        <f t="shared" si="15"/>
        <v>200000</v>
      </c>
      <c r="X205" s="27">
        <f t="shared" si="16"/>
        <v>165216.9</v>
      </c>
      <c r="Y205" s="28" t="str">
        <f t="shared" si="17"/>
        <v>N</v>
      </c>
      <c r="Z205" s="28" t="str">
        <f t="shared" si="18"/>
        <v>N</v>
      </c>
      <c r="AA205" s="27">
        <f t="shared" si="19"/>
        <v>34783.100000000006</v>
      </c>
    </row>
    <row r="206" spans="1:27" x14ac:dyDescent="0.25">
      <c r="A206" s="7" t="s">
        <v>291</v>
      </c>
      <c r="B206" s="8" t="s">
        <v>194</v>
      </c>
      <c r="C206" s="9">
        <v>2445</v>
      </c>
      <c r="D206" s="9">
        <v>2426</v>
      </c>
      <c r="E206" s="9">
        <v>2316</v>
      </c>
      <c r="F206" s="9">
        <v>2202</v>
      </c>
      <c r="G206" s="10">
        <v>3.68309E-2</v>
      </c>
      <c r="H206" s="9">
        <v>2146</v>
      </c>
      <c r="I206" s="9">
        <v>2133</v>
      </c>
      <c r="J206" s="9">
        <v>1979</v>
      </c>
      <c r="K206" s="9">
        <v>1955</v>
      </c>
      <c r="L206" s="10">
        <v>3.2431599999999998E-2</v>
      </c>
      <c r="M206" s="10">
        <v>0.12247761</v>
      </c>
      <c r="N206" s="10">
        <v>0.12247761</v>
      </c>
      <c r="O206" s="10">
        <v>0.129387477</v>
      </c>
      <c r="P206" s="10">
        <v>0</v>
      </c>
      <c r="Q206" s="10">
        <v>0.23186637700000001</v>
      </c>
      <c r="R206" s="10">
        <v>0.13521662200000001</v>
      </c>
      <c r="S206" s="11">
        <v>4269</v>
      </c>
      <c r="T206" s="9">
        <v>2445</v>
      </c>
      <c r="U206" s="9">
        <v>299</v>
      </c>
      <c r="V206" s="20">
        <v>299</v>
      </c>
      <c r="W206" s="27">
        <f t="shared" si="15"/>
        <v>299000</v>
      </c>
      <c r="X206" s="27">
        <f t="shared" si="16"/>
        <v>223938.5</v>
      </c>
      <c r="Y206" s="28" t="str">
        <f t="shared" si="17"/>
        <v>N</v>
      </c>
      <c r="Z206" s="28" t="str">
        <f t="shared" si="18"/>
        <v>N</v>
      </c>
      <c r="AA206" s="27">
        <f t="shared" si="19"/>
        <v>75061.5</v>
      </c>
    </row>
    <row r="207" spans="1:27" x14ac:dyDescent="0.25">
      <c r="A207" s="7" t="s">
        <v>291</v>
      </c>
      <c r="B207" s="8" t="s">
        <v>195</v>
      </c>
      <c r="C207" s="9">
        <v>2980</v>
      </c>
      <c r="D207" s="9">
        <v>2774</v>
      </c>
      <c r="E207" s="9">
        <v>2323</v>
      </c>
      <c r="F207" s="9">
        <v>2312</v>
      </c>
      <c r="G207" s="10">
        <v>9.6228394999999994E-2</v>
      </c>
      <c r="H207" s="9">
        <v>1101</v>
      </c>
      <c r="I207" s="9">
        <v>1725</v>
      </c>
      <c r="J207" s="9">
        <v>1458</v>
      </c>
      <c r="K207" s="9">
        <v>1432</v>
      </c>
      <c r="L207" s="10">
        <v>-7.6965257999999995E-2</v>
      </c>
      <c r="M207" s="10">
        <v>0.63036844800000003</v>
      </c>
      <c r="N207" s="10">
        <v>0.63036844800000003</v>
      </c>
      <c r="O207" s="10">
        <v>0.46955624000000001</v>
      </c>
      <c r="P207" s="10">
        <v>7.3229899999999997E-3</v>
      </c>
      <c r="Q207" s="10">
        <v>0.18980514700000001</v>
      </c>
      <c r="R207" s="10">
        <v>2.55331E-2</v>
      </c>
      <c r="S207" s="11">
        <v>5444</v>
      </c>
      <c r="T207" s="9">
        <v>2980</v>
      </c>
      <c r="U207" s="9">
        <v>1878</v>
      </c>
      <c r="V207" s="20">
        <v>1878</v>
      </c>
      <c r="W207" s="27">
        <f t="shared" si="15"/>
        <v>1878000</v>
      </c>
      <c r="X207" s="27">
        <f t="shared" si="16"/>
        <v>1786514</v>
      </c>
      <c r="Y207" s="28" t="str">
        <f t="shared" si="17"/>
        <v>N</v>
      </c>
      <c r="Z207" s="28" t="str">
        <f t="shared" si="18"/>
        <v>N</v>
      </c>
      <c r="AA207" s="27">
        <f t="shared" si="19"/>
        <v>91486</v>
      </c>
    </row>
    <row r="208" spans="1:27" x14ac:dyDescent="0.25">
      <c r="A208" s="7" t="s">
        <v>291</v>
      </c>
      <c r="B208" s="8" t="s">
        <v>196</v>
      </c>
      <c r="C208" s="9">
        <v>6996</v>
      </c>
      <c r="D208" s="9">
        <v>5999</v>
      </c>
      <c r="E208" s="9">
        <v>10036</v>
      </c>
      <c r="F208" s="9">
        <v>9745</v>
      </c>
      <c r="G208" s="10">
        <v>-9.4031127000000006E-2</v>
      </c>
      <c r="H208" s="9">
        <v>5265</v>
      </c>
      <c r="I208" s="9">
        <v>4406</v>
      </c>
      <c r="J208" s="9">
        <v>3883</v>
      </c>
      <c r="K208" s="9">
        <v>3763</v>
      </c>
      <c r="L208" s="10">
        <v>0.13304987200000001</v>
      </c>
      <c r="M208" s="10">
        <v>0.24742710100000001</v>
      </c>
      <c r="N208" s="10">
        <v>0.24742710100000001</v>
      </c>
      <c r="O208" s="10">
        <v>0.41148886299999998</v>
      </c>
      <c r="P208" s="10">
        <v>0</v>
      </c>
      <c r="Q208" s="10">
        <v>0</v>
      </c>
      <c r="R208" s="10">
        <v>0.14454383300000001</v>
      </c>
      <c r="S208" s="11">
        <v>1353</v>
      </c>
      <c r="T208" s="9">
        <v>6996</v>
      </c>
      <c r="U208" s="9">
        <v>1731</v>
      </c>
      <c r="V208" s="20">
        <v>1731</v>
      </c>
      <c r="W208" s="27">
        <f t="shared" si="15"/>
        <v>1731000</v>
      </c>
      <c r="X208" s="27">
        <f t="shared" si="16"/>
        <v>1516222.8</v>
      </c>
      <c r="Y208" s="28" t="str">
        <f t="shared" si="17"/>
        <v>N</v>
      </c>
      <c r="Z208" s="28" t="str">
        <f t="shared" si="18"/>
        <v>N</v>
      </c>
      <c r="AA208" s="27">
        <f t="shared" si="19"/>
        <v>214777.19999999995</v>
      </c>
    </row>
    <row r="209" spans="1:27" x14ac:dyDescent="0.25">
      <c r="A209" s="7" t="s">
        <v>291</v>
      </c>
      <c r="B209" s="8" t="s">
        <v>197</v>
      </c>
      <c r="C209" s="9">
        <v>11512</v>
      </c>
      <c r="D209" s="9">
        <v>11512</v>
      </c>
      <c r="E209" s="9" t="s">
        <v>312</v>
      </c>
      <c r="F209" s="9" t="s">
        <v>312</v>
      </c>
      <c r="G209" s="9" t="s">
        <v>312</v>
      </c>
      <c r="H209" s="9">
        <v>3757</v>
      </c>
      <c r="I209" s="9">
        <v>4206</v>
      </c>
      <c r="J209" s="9" t="s">
        <v>312</v>
      </c>
      <c r="K209" s="9" t="s">
        <v>312</v>
      </c>
      <c r="L209" s="9" t="s">
        <v>312</v>
      </c>
      <c r="M209" s="10">
        <v>0.673644892</v>
      </c>
      <c r="N209" s="10">
        <v>0.673644892</v>
      </c>
      <c r="O209" s="9" t="s">
        <v>312</v>
      </c>
      <c r="P209" s="10">
        <v>0</v>
      </c>
      <c r="Q209" s="10">
        <v>0</v>
      </c>
      <c r="R209" s="10">
        <v>0.146341576</v>
      </c>
      <c r="S209" s="11">
        <v>2065</v>
      </c>
      <c r="T209" s="9">
        <v>11512</v>
      </c>
      <c r="U209" s="9">
        <v>7755</v>
      </c>
      <c r="V209" s="20">
        <v>7755</v>
      </c>
      <c r="W209" s="27">
        <f t="shared" si="15"/>
        <v>7755000</v>
      </c>
      <c r="X209" s="27">
        <f t="shared" si="16"/>
        <v>7401581.5999999996</v>
      </c>
      <c r="Y209" s="28" t="str">
        <f t="shared" si="17"/>
        <v>N</v>
      </c>
      <c r="Z209" s="28" t="str">
        <f t="shared" si="18"/>
        <v>N</v>
      </c>
      <c r="AA209" s="27">
        <f t="shared" si="19"/>
        <v>353418.40000000037</v>
      </c>
    </row>
    <row r="210" spans="1:27" x14ac:dyDescent="0.25">
      <c r="A210" s="7" t="s">
        <v>291</v>
      </c>
      <c r="B210" s="8" t="s">
        <v>198</v>
      </c>
      <c r="C210" s="9">
        <v>6483</v>
      </c>
      <c r="D210" s="9">
        <v>5151</v>
      </c>
      <c r="E210" s="9">
        <v>5121</v>
      </c>
      <c r="F210" s="9">
        <v>5003</v>
      </c>
      <c r="G210" s="10">
        <v>9.8587036000000003E-2</v>
      </c>
      <c r="H210" s="9">
        <v>5313</v>
      </c>
      <c r="I210" s="9">
        <v>3321</v>
      </c>
      <c r="J210" s="9">
        <v>3447</v>
      </c>
      <c r="K210" s="9">
        <v>3278</v>
      </c>
      <c r="L210" s="10">
        <v>0.20701483400000001</v>
      </c>
      <c r="M210" s="10">
        <v>0.18040434399999999</v>
      </c>
      <c r="N210" s="10">
        <v>0.18040434399999999</v>
      </c>
      <c r="O210" s="10">
        <v>0.27893610400000002</v>
      </c>
      <c r="P210" s="10">
        <v>1.8483600000000001E-3</v>
      </c>
      <c r="Q210" s="10">
        <v>0</v>
      </c>
      <c r="R210" s="10">
        <v>0.65597984799999998</v>
      </c>
      <c r="S210" s="11">
        <v>3894</v>
      </c>
      <c r="T210" s="9">
        <v>6483</v>
      </c>
      <c r="U210" s="9">
        <v>1169</v>
      </c>
      <c r="V210" s="20">
        <v>1169</v>
      </c>
      <c r="W210" s="27">
        <f t="shared" si="15"/>
        <v>1169000</v>
      </c>
      <c r="X210" s="27">
        <f t="shared" si="16"/>
        <v>969971.9</v>
      </c>
      <c r="Y210" s="28" t="str">
        <f t="shared" si="17"/>
        <v>N</v>
      </c>
      <c r="Z210" s="28" t="str">
        <f t="shared" si="18"/>
        <v>N</v>
      </c>
      <c r="AA210" s="27">
        <f t="shared" si="19"/>
        <v>199028.09999999998</v>
      </c>
    </row>
    <row r="211" spans="1:27" x14ac:dyDescent="0.25">
      <c r="A211" s="7" t="s">
        <v>291</v>
      </c>
      <c r="B211" s="8" t="s">
        <v>199</v>
      </c>
      <c r="C211" s="9">
        <v>2082</v>
      </c>
      <c r="D211" s="9">
        <v>1946</v>
      </c>
      <c r="E211" s="9">
        <v>2151</v>
      </c>
      <c r="F211" s="9">
        <v>1973</v>
      </c>
      <c r="G211" s="10">
        <v>1.8405999999999999E-2</v>
      </c>
      <c r="H211" s="9">
        <v>2190</v>
      </c>
      <c r="I211" s="9">
        <v>1632</v>
      </c>
      <c r="J211" s="9">
        <v>1717</v>
      </c>
      <c r="K211" s="9">
        <v>1497</v>
      </c>
      <c r="L211" s="10">
        <v>0.154322761</v>
      </c>
      <c r="M211" s="10">
        <v>-4.5518000000000003E-2</v>
      </c>
      <c r="N211" s="10">
        <v>-4.5516000000000001E-2</v>
      </c>
      <c r="O211" s="10">
        <v>0.10544055099999999</v>
      </c>
      <c r="P211" s="10">
        <v>0</v>
      </c>
      <c r="Q211" s="10">
        <v>0.30835969400000002</v>
      </c>
      <c r="R211" s="10">
        <v>2.10481E-2</v>
      </c>
      <c r="S211" s="11">
        <v>7248</v>
      </c>
      <c r="T211" s="9">
        <v>2095</v>
      </c>
      <c r="U211" s="9">
        <v>-95</v>
      </c>
      <c r="V211" s="20">
        <v>-95</v>
      </c>
      <c r="W211" s="27">
        <f t="shared" si="15"/>
        <v>-95000</v>
      </c>
      <c r="X211" s="27">
        <f t="shared" si="16"/>
        <v>-159316.5</v>
      </c>
      <c r="Y211" s="28" t="str">
        <f t="shared" si="17"/>
        <v>Y</v>
      </c>
      <c r="Z211" s="28" t="str">
        <f t="shared" si="18"/>
        <v>N</v>
      </c>
      <c r="AA211" s="27">
        <f t="shared" si="19"/>
        <v>64316.5</v>
      </c>
    </row>
    <row r="212" spans="1:27" x14ac:dyDescent="0.25">
      <c r="A212" s="7" t="s">
        <v>291</v>
      </c>
      <c r="B212" s="8" t="s">
        <v>200</v>
      </c>
      <c r="C212" s="9">
        <v>1246</v>
      </c>
      <c r="D212" s="9">
        <v>1182</v>
      </c>
      <c r="E212" s="9">
        <v>1765</v>
      </c>
      <c r="F212" s="9">
        <v>2838</v>
      </c>
      <c r="G212" s="10">
        <v>-0.18701628000000001</v>
      </c>
      <c r="H212" s="9">
        <v>1200</v>
      </c>
      <c r="I212" s="9">
        <v>1069</v>
      </c>
      <c r="J212" s="9">
        <v>1301</v>
      </c>
      <c r="K212" s="9">
        <v>1336</v>
      </c>
      <c r="L212" s="10">
        <v>-3.3829999999999999E-2</v>
      </c>
      <c r="M212" s="10">
        <v>3.6827499999999999E-2</v>
      </c>
      <c r="N212" s="10">
        <v>3.6827499999999999E-2</v>
      </c>
      <c r="O212" s="10">
        <v>0.148564746</v>
      </c>
      <c r="P212" s="10">
        <v>0</v>
      </c>
      <c r="Q212" s="10">
        <v>0.25999967899999998</v>
      </c>
      <c r="R212" s="10">
        <v>9.9760000000000005E-3</v>
      </c>
      <c r="S212" s="11">
        <v>871</v>
      </c>
      <c r="T212" s="9">
        <v>1246</v>
      </c>
      <c r="U212" s="9">
        <v>46</v>
      </c>
      <c r="V212" s="20">
        <v>46</v>
      </c>
      <c r="W212" s="27">
        <f t="shared" si="15"/>
        <v>46000</v>
      </c>
      <c r="X212" s="27">
        <f t="shared" si="16"/>
        <v>7747.7999999999956</v>
      </c>
      <c r="Y212" s="28" t="str">
        <f t="shared" si="17"/>
        <v>N</v>
      </c>
      <c r="Z212" s="28" t="str">
        <f t="shared" si="18"/>
        <v>N</v>
      </c>
      <c r="AA212" s="27">
        <f t="shared" si="19"/>
        <v>38252.200000000004</v>
      </c>
    </row>
    <row r="213" spans="1:27" x14ac:dyDescent="0.25">
      <c r="A213" s="7" t="s">
        <v>291</v>
      </c>
      <c r="B213" s="8" t="s">
        <v>201</v>
      </c>
      <c r="C213" s="9">
        <v>3877</v>
      </c>
      <c r="D213" s="9">
        <v>3474</v>
      </c>
      <c r="E213" s="9">
        <v>3541</v>
      </c>
      <c r="F213" s="9">
        <v>3365</v>
      </c>
      <c r="G213" s="10">
        <v>5.0674799999999999E-2</v>
      </c>
      <c r="H213" s="9">
        <v>2391</v>
      </c>
      <c r="I213" s="9">
        <v>2337</v>
      </c>
      <c r="J213" s="9">
        <v>2443</v>
      </c>
      <c r="K213" s="9">
        <v>2411</v>
      </c>
      <c r="L213" s="10">
        <v>-2.7924E-3</v>
      </c>
      <c r="M213" s="10">
        <v>0.38330344399999999</v>
      </c>
      <c r="N213" s="10">
        <v>0.38330344399999999</v>
      </c>
      <c r="O213" s="10">
        <v>0.34164740900000001</v>
      </c>
      <c r="P213" s="10">
        <v>2.1844099999999999E-3</v>
      </c>
      <c r="Q213" s="10">
        <v>0.14635578799999999</v>
      </c>
      <c r="R213" s="10">
        <v>0.121623594</v>
      </c>
      <c r="S213" s="11">
        <v>2720</v>
      </c>
      <c r="T213" s="9">
        <v>3877</v>
      </c>
      <c r="U213" s="9">
        <v>1486</v>
      </c>
      <c r="V213" s="20">
        <v>1486</v>
      </c>
      <c r="W213" s="27">
        <f t="shared" si="15"/>
        <v>1486000</v>
      </c>
      <c r="X213" s="27">
        <f t="shared" si="16"/>
        <v>1366976.1</v>
      </c>
      <c r="Y213" s="28" t="str">
        <f t="shared" si="17"/>
        <v>N</v>
      </c>
      <c r="Z213" s="28" t="str">
        <f t="shared" si="18"/>
        <v>N</v>
      </c>
      <c r="AA213" s="27">
        <f t="shared" si="19"/>
        <v>119023.89999999991</v>
      </c>
    </row>
    <row r="214" spans="1:27" x14ac:dyDescent="0.25">
      <c r="A214" s="7" t="s">
        <v>291</v>
      </c>
      <c r="B214" s="8" t="s">
        <v>202</v>
      </c>
      <c r="C214" s="9">
        <v>15001</v>
      </c>
      <c r="D214" s="9">
        <v>15236</v>
      </c>
      <c r="E214" s="9">
        <v>13715</v>
      </c>
      <c r="F214" s="9">
        <v>13001</v>
      </c>
      <c r="G214" s="10">
        <v>5.1297700000000002E-2</v>
      </c>
      <c r="H214" s="9">
        <v>9087</v>
      </c>
      <c r="I214" s="9">
        <v>10836</v>
      </c>
      <c r="J214" s="9">
        <v>10338</v>
      </c>
      <c r="K214" s="9">
        <v>8661</v>
      </c>
      <c r="L214" s="10">
        <v>1.6396000000000001E-2</v>
      </c>
      <c r="M214" s="10">
        <v>0.394289365</v>
      </c>
      <c r="N214" s="10">
        <v>0.394289365</v>
      </c>
      <c r="O214" s="10">
        <v>0.31152791899999999</v>
      </c>
      <c r="P214" s="10">
        <v>2.9164899999999999E-3</v>
      </c>
      <c r="Q214" s="10">
        <v>0.31506041600000001</v>
      </c>
      <c r="R214" s="10">
        <v>0.109443054</v>
      </c>
      <c r="S214" s="11">
        <v>7678</v>
      </c>
      <c r="T214" s="9">
        <v>15001</v>
      </c>
      <c r="U214" s="9">
        <v>5915</v>
      </c>
      <c r="V214" s="20">
        <v>5915</v>
      </c>
      <c r="W214" s="27">
        <f t="shared" si="15"/>
        <v>5915000</v>
      </c>
      <c r="X214" s="27">
        <f t="shared" si="16"/>
        <v>5454469.2999999998</v>
      </c>
      <c r="Y214" s="28" t="str">
        <f t="shared" si="17"/>
        <v>N</v>
      </c>
      <c r="Z214" s="28" t="str">
        <f t="shared" si="18"/>
        <v>N</v>
      </c>
      <c r="AA214" s="27">
        <f t="shared" si="19"/>
        <v>460530.70000000019</v>
      </c>
    </row>
    <row r="215" spans="1:27" x14ac:dyDescent="0.25">
      <c r="A215" s="7" t="s">
        <v>291</v>
      </c>
      <c r="B215" s="8" t="s">
        <v>203</v>
      </c>
      <c r="C215" s="9">
        <v>13119</v>
      </c>
      <c r="D215" s="9">
        <v>12213</v>
      </c>
      <c r="E215" s="9">
        <v>11258</v>
      </c>
      <c r="F215" s="9">
        <v>10415</v>
      </c>
      <c r="G215" s="10">
        <v>8.6547621000000005E-2</v>
      </c>
      <c r="H215" s="9">
        <v>8001</v>
      </c>
      <c r="I215" s="9">
        <v>8876</v>
      </c>
      <c r="J215" s="9">
        <v>7596</v>
      </c>
      <c r="K215" s="9">
        <v>6863</v>
      </c>
      <c r="L215" s="10">
        <v>5.5284E-2</v>
      </c>
      <c r="M215" s="10">
        <v>0.39012380400000002</v>
      </c>
      <c r="N215" s="10">
        <v>0.39012380400000002</v>
      </c>
      <c r="O215" s="10">
        <v>0.33117885800000002</v>
      </c>
      <c r="P215" s="10">
        <v>1.3463100000000001E-3</v>
      </c>
      <c r="Q215" s="10">
        <v>0.32683868199999999</v>
      </c>
      <c r="R215" s="10">
        <v>6.6523885000000005E-2</v>
      </c>
      <c r="S215" s="11">
        <v>7435</v>
      </c>
      <c r="T215" s="9">
        <v>13119</v>
      </c>
      <c r="U215" s="9">
        <v>5118</v>
      </c>
      <c r="V215" s="20">
        <v>5118</v>
      </c>
      <c r="W215" s="27">
        <f t="shared" si="15"/>
        <v>5118000</v>
      </c>
      <c r="X215" s="27">
        <f t="shared" si="16"/>
        <v>4715246.7</v>
      </c>
      <c r="Y215" s="28" t="str">
        <f t="shared" si="17"/>
        <v>N</v>
      </c>
      <c r="Z215" s="28" t="str">
        <f t="shared" si="18"/>
        <v>N</v>
      </c>
      <c r="AA215" s="27">
        <f t="shared" si="19"/>
        <v>402753.29999999981</v>
      </c>
    </row>
    <row r="216" spans="1:27" x14ac:dyDescent="0.25">
      <c r="A216" s="7" t="s">
        <v>291</v>
      </c>
      <c r="B216" s="8" t="s">
        <v>204</v>
      </c>
      <c r="C216" s="9">
        <v>1749</v>
      </c>
      <c r="D216" s="9">
        <v>2155</v>
      </c>
      <c r="E216" s="9">
        <v>2522</v>
      </c>
      <c r="F216" s="9">
        <v>2856</v>
      </c>
      <c r="G216" s="10">
        <v>-0.129249169</v>
      </c>
      <c r="H216" s="9">
        <v>1849</v>
      </c>
      <c r="I216" s="9">
        <v>2574</v>
      </c>
      <c r="J216" s="9">
        <v>2575</v>
      </c>
      <c r="K216" s="9">
        <v>2902</v>
      </c>
      <c r="L216" s="10">
        <v>-0.12087382100000001</v>
      </c>
      <c r="M216" s="10">
        <v>-5.7618999999999997E-2</v>
      </c>
      <c r="N216" s="10">
        <v>-4.8749000000000001E-2</v>
      </c>
      <c r="O216" s="10">
        <v>-7.7049555000000006E-2</v>
      </c>
      <c r="P216" s="10">
        <v>0</v>
      </c>
      <c r="Q216" s="10">
        <v>0.39332181500000002</v>
      </c>
      <c r="R216" s="10">
        <v>9.1383550999999993E-2</v>
      </c>
      <c r="S216" s="11">
        <v>2079</v>
      </c>
      <c r="T216" s="9">
        <v>1749</v>
      </c>
      <c r="U216" s="9">
        <v>-101</v>
      </c>
      <c r="V216" s="20">
        <v>-86</v>
      </c>
      <c r="W216" s="27">
        <f t="shared" si="15"/>
        <v>-86000</v>
      </c>
      <c r="X216" s="27">
        <f t="shared" si="16"/>
        <v>-139694.29999999999</v>
      </c>
      <c r="Y216" s="28" t="str">
        <f t="shared" si="17"/>
        <v>Y</v>
      </c>
      <c r="Z216" s="28" t="str">
        <f t="shared" si="18"/>
        <v>N</v>
      </c>
      <c r="AA216" s="27">
        <f t="shared" si="19"/>
        <v>53694.299999999988</v>
      </c>
    </row>
    <row r="217" spans="1:27" x14ac:dyDescent="0.25">
      <c r="A217" s="7" t="s">
        <v>291</v>
      </c>
      <c r="B217" s="8" t="s">
        <v>205</v>
      </c>
      <c r="C217" s="9">
        <v>529</v>
      </c>
      <c r="D217" s="9">
        <v>405</v>
      </c>
      <c r="E217" s="9">
        <v>571</v>
      </c>
      <c r="F217" s="9">
        <v>502</v>
      </c>
      <c r="G217" s="10">
        <v>1.7734099999999999E-2</v>
      </c>
      <c r="H217" s="9">
        <v>518</v>
      </c>
      <c r="I217" s="9">
        <v>440</v>
      </c>
      <c r="J217" s="9">
        <v>551</v>
      </c>
      <c r="K217" s="9">
        <v>455</v>
      </c>
      <c r="L217" s="10">
        <v>4.6235499999999999E-2</v>
      </c>
      <c r="M217" s="10">
        <v>2.0119700000000001E-2</v>
      </c>
      <c r="N217" s="10">
        <v>2.0119700000000001E-2</v>
      </c>
      <c r="O217" s="10">
        <v>-2.1714E-3</v>
      </c>
      <c r="P217" s="10">
        <v>0</v>
      </c>
      <c r="Q217" s="10">
        <v>0.36100008099999997</v>
      </c>
      <c r="R217" s="10">
        <v>0</v>
      </c>
      <c r="S217" s="11">
        <v>146</v>
      </c>
      <c r="T217" s="9">
        <v>529</v>
      </c>
      <c r="U217" s="9">
        <v>11</v>
      </c>
      <c r="V217" s="20">
        <v>11</v>
      </c>
      <c r="W217" s="27">
        <f t="shared" si="15"/>
        <v>11000</v>
      </c>
      <c r="X217" s="27">
        <f t="shared" si="16"/>
        <v>-5240.3000000000011</v>
      </c>
      <c r="Y217" s="28" t="str">
        <f t="shared" si="17"/>
        <v>Y</v>
      </c>
      <c r="Z217" s="28" t="str">
        <f t="shared" si="18"/>
        <v>Y</v>
      </c>
      <c r="AA217" s="27">
        <f t="shared" si="19"/>
        <v>16240.300000000001</v>
      </c>
    </row>
    <row r="218" spans="1:27" x14ac:dyDescent="0.25">
      <c r="A218" s="7" t="s">
        <v>291</v>
      </c>
      <c r="B218" s="8" t="s">
        <v>206</v>
      </c>
      <c r="C218" s="9">
        <v>5576</v>
      </c>
      <c r="D218" s="9">
        <v>5155</v>
      </c>
      <c r="E218" s="9">
        <v>5828</v>
      </c>
      <c r="F218" s="9">
        <v>5639</v>
      </c>
      <c r="G218" s="10">
        <v>-3.7217000000000001E-3</v>
      </c>
      <c r="H218" s="9">
        <v>3274</v>
      </c>
      <c r="I218" s="9">
        <v>3490</v>
      </c>
      <c r="J218" s="9">
        <v>3426</v>
      </c>
      <c r="K218" s="9">
        <v>3247</v>
      </c>
      <c r="L218" s="10">
        <v>2.7854400000000001E-3</v>
      </c>
      <c r="M218" s="10">
        <v>0.41274898100000001</v>
      </c>
      <c r="N218" s="10">
        <v>0.41274898100000001</v>
      </c>
      <c r="O218" s="10">
        <v>0.38461930500000002</v>
      </c>
      <c r="P218" s="10">
        <v>3.9076500000000004E-3</v>
      </c>
      <c r="Q218" s="10">
        <v>0.35652771799999999</v>
      </c>
      <c r="R218" s="10">
        <v>1.21993E-2</v>
      </c>
      <c r="S218" s="11">
        <v>2541</v>
      </c>
      <c r="T218" s="9">
        <v>5576</v>
      </c>
      <c r="U218" s="9">
        <v>2301</v>
      </c>
      <c r="V218" s="20">
        <v>2301</v>
      </c>
      <c r="W218" s="27">
        <f t="shared" si="15"/>
        <v>2301000</v>
      </c>
      <c r="X218" s="27">
        <f t="shared" si="16"/>
        <v>2129816.7999999998</v>
      </c>
      <c r="Y218" s="28" t="str">
        <f t="shared" si="17"/>
        <v>N</v>
      </c>
      <c r="Z218" s="28" t="str">
        <f t="shared" si="18"/>
        <v>N</v>
      </c>
      <c r="AA218" s="27">
        <f t="shared" si="19"/>
        <v>171183.20000000019</v>
      </c>
    </row>
    <row r="219" spans="1:27" x14ac:dyDescent="0.25">
      <c r="A219" s="7" t="s">
        <v>291</v>
      </c>
      <c r="B219" s="8" t="s">
        <v>207</v>
      </c>
      <c r="C219" s="9">
        <v>9682</v>
      </c>
      <c r="D219" s="9" t="s">
        <v>313</v>
      </c>
      <c r="E219" s="9">
        <v>5751</v>
      </c>
      <c r="F219" s="9">
        <v>5128</v>
      </c>
      <c r="G219" s="10" t="s">
        <v>312</v>
      </c>
      <c r="H219" s="9">
        <v>8171</v>
      </c>
      <c r="I219" s="9" t="s">
        <v>313</v>
      </c>
      <c r="J219" s="9">
        <v>6512</v>
      </c>
      <c r="K219" s="9">
        <v>5996</v>
      </c>
      <c r="L219" s="10" t="s">
        <v>312</v>
      </c>
      <c r="M219" s="10">
        <v>0.17499340699999999</v>
      </c>
      <c r="N219" s="10">
        <v>0.17499340699999999</v>
      </c>
      <c r="O219" s="9" t="s">
        <v>313</v>
      </c>
      <c r="P219" s="10">
        <v>0</v>
      </c>
      <c r="Q219" s="10">
        <v>0.15536930099999999</v>
      </c>
      <c r="R219" s="10">
        <v>6.8194038999999998E-2</v>
      </c>
      <c r="S219" s="11">
        <v>4669</v>
      </c>
      <c r="T219" s="9">
        <v>9904</v>
      </c>
      <c r="U219" s="9">
        <v>1733</v>
      </c>
      <c r="V219" s="20">
        <v>1733</v>
      </c>
      <c r="W219" s="27">
        <f t="shared" si="15"/>
        <v>1733000</v>
      </c>
      <c r="X219" s="27">
        <f t="shared" si="16"/>
        <v>1428947.2</v>
      </c>
      <c r="Y219" s="28" t="str">
        <f t="shared" si="17"/>
        <v>N</v>
      </c>
      <c r="Z219" s="28" t="str">
        <f t="shared" si="18"/>
        <v>N</v>
      </c>
      <c r="AA219" s="27">
        <f t="shared" si="19"/>
        <v>304052.80000000005</v>
      </c>
    </row>
    <row r="220" spans="1:27" x14ac:dyDescent="0.25">
      <c r="A220" s="7" t="s">
        <v>291</v>
      </c>
      <c r="B220" s="8" t="s">
        <v>208</v>
      </c>
      <c r="C220" s="9">
        <v>2522</v>
      </c>
      <c r="D220" s="9">
        <v>2417</v>
      </c>
      <c r="E220" s="9">
        <v>2428</v>
      </c>
      <c r="F220" s="9">
        <v>2249</v>
      </c>
      <c r="G220" s="10">
        <v>4.0465099999999997E-2</v>
      </c>
      <c r="H220" s="9">
        <v>2389</v>
      </c>
      <c r="I220" s="9">
        <v>2055</v>
      </c>
      <c r="J220" s="9">
        <v>2138</v>
      </c>
      <c r="K220" s="9">
        <v>2030</v>
      </c>
      <c r="L220" s="10">
        <v>5.9051199999999998E-2</v>
      </c>
      <c r="M220" s="10">
        <v>5.2486400000000002E-2</v>
      </c>
      <c r="N220" s="10">
        <v>5.2486400000000002E-2</v>
      </c>
      <c r="O220" s="10">
        <v>0.106465658</v>
      </c>
      <c r="P220" s="10">
        <v>0</v>
      </c>
      <c r="Q220" s="10">
        <v>0.19883585600000001</v>
      </c>
      <c r="R220" s="10">
        <v>3.11303E-2</v>
      </c>
      <c r="S220" s="11">
        <v>4456</v>
      </c>
      <c r="T220" s="9">
        <v>2522</v>
      </c>
      <c r="U220" s="9">
        <v>132</v>
      </c>
      <c r="V220" s="20">
        <v>132</v>
      </c>
      <c r="W220" s="27">
        <f t="shared" si="15"/>
        <v>132000</v>
      </c>
      <c r="X220" s="27">
        <f t="shared" si="16"/>
        <v>54574.599999999991</v>
      </c>
      <c r="Y220" s="28" t="str">
        <f t="shared" si="17"/>
        <v>N</v>
      </c>
      <c r="Z220" s="28" t="str">
        <f t="shared" si="18"/>
        <v>N</v>
      </c>
      <c r="AA220" s="27">
        <f t="shared" si="19"/>
        <v>77425.400000000009</v>
      </c>
    </row>
    <row r="221" spans="1:27" x14ac:dyDescent="0.25">
      <c r="A221" s="7" t="s">
        <v>291</v>
      </c>
      <c r="B221" s="8" t="s">
        <v>209</v>
      </c>
      <c r="C221" s="9">
        <v>3970</v>
      </c>
      <c r="D221" s="9">
        <v>4199</v>
      </c>
      <c r="E221" s="9">
        <v>3894</v>
      </c>
      <c r="F221" s="9">
        <v>3884</v>
      </c>
      <c r="G221" s="10">
        <v>7.3470000000000002E-3</v>
      </c>
      <c r="H221" s="9">
        <v>1887</v>
      </c>
      <c r="I221" s="9">
        <v>1890</v>
      </c>
      <c r="J221" s="9">
        <v>1812</v>
      </c>
      <c r="K221" s="9">
        <v>1735</v>
      </c>
      <c r="L221" s="10">
        <v>2.92205E-2</v>
      </c>
      <c r="M221" s="10">
        <v>0.52474533300000004</v>
      </c>
      <c r="N221" s="10">
        <v>0.52464619599999995</v>
      </c>
      <c r="O221" s="10">
        <v>0.53655535600000004</v>
      </c>
      <c r="P221" s="10">
        <v>5.8426700000000003E-3</v>
      </c>
      <c r="Q221" s="10">
        <v>0.23529087900000001</v>
      </c>
      <c r="R221" s="10">
        <v>0</v>
      </c>
      <c r="S221" s="11">
        <v>5562</v>
      </c>
      <c r="T221" s="9">
        <v>3970</v>
      </c>
      <c r="U221" s="9">
        <v>2083</v>
      </c>
      <c r="V221" s="20">
        <v>2083</v>
      </c>
      <c r="W221" s="27">
        <f t="shared" si="15"/>
        <v>2083000</v>
      </c>
      <c r="X221" s="27">
        <f t="shared" si="16"/>
        <v>1961121</v>
      </c>
      <c r="Y221" s="28" t="str">
        <f t="shared" si="17"/>
        <v>N</v>
      </c>
      <c r="Z221" s="28" t="str">
        <f t="shared" si="18"/>
        <v>N</v>
      </c>
      <c r="AA221" s="27">
        <f t="shared" si="19"/>
        <v>121879</v>
      </c>
    </row>
    <row r="222" spans="1:27" x14ac:dyDescent="0.25">
      <c r="A222" s="7" t="s">
        <v>291</v>
      </c>
      <c r="B222" s="8" t="s">
        <v>210</v>
      </c>
      <c r="C222" s="9">
        <v>5180</v>
      </c>
      <c r="D222" s="9" t="s">
        <v>313</v>
      </c>
      <c r="E222" s="9">
        <v>6577</v>
      </c>
      <c r="F222" s="9">
        <v>6854</v>
      </c>
      <c r="G222" s="10">
        <v>-8.1428149000000005E-2</v>
      </c>
      <c r="H222" s="9">
        <v>2825</v>
      </c>
      <c r="I222" s="9" t="s">
        <v>313</v>
      </c>
      <c r="J222" s="9">
        <v>3151</v>
      </c>
      <c r="K222" s="9">
        <v>2875</v>
      </c>
      <c r="L222" s="10">
        <v>-5.8474E-3</v>
      </c>
      <c r="M222" s="10">
        <v>0.45470730500000001</v>
      </c>
      <c r="N222" s="10">
        <v>0.45470730500000001</v>
      </c>
      <c r="O222" s="9" t="s">
        <v>313</v>
      </c>
      <c r="P222" s="10">
        <v>4.6315100000000001E-3</v>
      </c>
      <c r="Q222" s="10">
        <v>0.11796476</v>
      </c>
      <c r="R222" s="10">
        <v>0</v>
      </c>
      <c r="S222" s="11">
        <v>5248</v>
      </c>
      <c r="T222" s="9">
        <v>5180</v>
      </c>
      <c r="U222" s="9">
        <v>2355</v>
      </c>
      <c r="V222" s="20">
        <v>2355</v>
      </c>
      <c r="W222" s="27">
        <f t="shared" si="15"/>
        <v>2355000</v>
      </c>
      <c r="X222" s="27">
        <f t="shared" si="16"/>
        <v>2195974</v>
      </c>
      <c r="Y222" s="28" t="str">
        <f t="shared" si="17"/>
        <v>N</v>
      </c>
      <c r="Z222" s="28" t="str">
        <f t="shared" si="18"/>
        <v>N</v>
      </c>
      <c r="AA222" s="27">
        <f t="shared" si="19"/>
        <v>159026</v>
      </c>
    </row>
    <row r="223" spans="1:27" x14ac:dyDescent="0.25">
      <c r="A223" s="7" t="s">
        <v>291</v>
      </c>
      <c r="B223" s="8" t="s">
        <v>211</v>
      </c>
      <c r="C223" s="9">
        <v>6154</v>
      </c>
      <c r="D223" s="9">
        <v>6827</v>
      </c>
      <c r="E223" s="9">
        <v>6244</v>
      </c>
      <c r="F223" s="9">
        <v>6121</v>
      </c>
      <c r="G223" s="10">
        <v>1.79477E-3</v>
      </c>
      <c r="H223" s="9">
        <v>4823</v>
      </c>
      <c r="I223" s="9">
        <v>4764</v>
      </c>
      <c r="J223" s="9">
        <v>4533</v>
      </c>
      <c r="K223" s="9">
        <v>4666</v>
      </c>
      <c r="L223" s="10">
        <v>1.12622E-2</v>
      </c>
      <c r="M223" s="10">
        <v>0.21619701399999999</v>
      </c>
      <c r="N223" s="10">
        <v>0.21619701399999999</v>
      </c>
      <c r="O223" s="10">
        <v>0.26551960699999999</v>
      </c>
      <c r="P223" s="10">
        <v>1.85326E-3</v>
      </c>
      <c r="Q223" s="10">
        <v>0.55067386699999998</v>
      </c>
      <c r="R223" s="10">
        <v>5.0811799999999997E-2</v>
      </c>
      <c r="S223" s="11">
        <v>5873</v>
      </c>
      <c r="T223" s="9">
        <v>6154</v>
      </c>
      <c r="U223" s="9">
        <v>1330</v>
      </c>
      <c r="V223" s="20">
        <v>1330</v>
      </c>
      <c r="W223" s="27">
        <f t="shared" si="15"/>
        <v>1330000</v>
      </c>
      <c r="X223" s="27">
        <f t="shared" si="16"/>
        <v>1141072.2</v>
      </c>
      <c r="Y223" s="28" t="str">
        <f t="shared" si="17"/>
        <v>N</v>
      </c>
      <c r="Z223" s="28" t="str">
        <f t="shared" si="18"/>
        <v>N</v>
      </c>
      <c r="AA223" s="27">
        <f t="shared" si="19"/>
        <v>188927.80000000005</v>
      </c>
    </row>
    <row r="224" spans="1:27" x14ac:dyDescent="0.25">
      <c r="A224" s="7" t="s">
        <v>291</v>
      </c>
      <c r="B224" s="8" t="s">
        <v>212</v>
      </c>
      <c r="C224" s="9">
        <v>7951</v>
      </c>
      <c r="D224" s="9">
        <v>7339</v>
      </c>
      <c r="E224" s="9">
        <v>6927</v>
      </c>
      <c r="F224" s="9">
        <v>6210</v>
      </c>
      <c r="G224" s="10">
        <v>9.3429398999999996E-2</v>
      </c>
      <c r="H224" s="9">
        <v>6089</v>
      </c>
      <c r="I224" s="9">
        <v>5673</v>
      </c>
      <c r="J224" s="9">
        <v>5319</v>
      </c>
      <c r="K224" s="9">
        <v>4823</v>
      </c>
      <c r="L224" s="10">
        <v>8.7480843000000003E-2</v>
      </c>
      <c r="M224" s="10">
        <v>0.234160743</v>
      </c>
      <c r="N224" s="10">
        <v>0.234160743</v>
      </c>
      <c r="O224" s="10">
        <v>0.23295468899999999</v>
      </c>
      <c r="P224" s="10">
        <v>1.48408E-3</v>
      </c>
      <c r="Q224" s="10">
        <v>0.18021185000000001</v>
      </c>
      <c r="R224" s="10">
        <v>0</v>
      </c>
      <c r="S224" s="11">
        <v>7736</v>
      </c>
      <c r="T224" s="9">
        <v>7951</v>
      </c>
      <c r="U224" s="9">
        <v>1862</v>
      </c>
      <c r="V224" s="20">
        <v>1862</v>
      </c>
      <c r="W224" s="27">
        <f t="shared" si="15"/>
        <v>1862000</v>
      </c>
      <c r="X224" s="27">
        <f t="shared" si="16"/>
        <v>1617904.3</v>
      </c>
      <c r="Y224" s="28" t="str">
        <f t="shared" si="17"/>
        <v>N</v>
      </c>
      <c r="Z224" s="28" t="str">
        <f t="shared" si="18"/>
        <v>N</v>
      </c>
      <c r="AA224" s="27">
        <f t="shared" si="19"/>
        <v>244095.69999999995</v>
      </c>
    </row>
    <row r="225" spans="1:27" x14ac:dyDescent="0.25">
      <c r="A225" s="7" t="s">
        <v>291</v>
      </c>
      <c r="B225" s="8" t="s">
        <v>213</v>
      </c>
      <c r="C225" s="9">
        <v>7278</v>
      </c>
      <c r="D225" s="9">
        <v>8696</v>
      </c>
      <c r="E225" s="9">
        <v>7188</v>
      </c>
      <c r="F225" s="9">
        <v>6766</v>
      </c>
      <c r="G225" s="10">
        <v>2.5246299999999999E-2</v>
      </c>
      <c r="H225" s="9">
        <v>6403</v>
      </c>
      <c r="I225" s="9">
        <v>6585</v>
      </c>
      <c r="J225" s="9">
        <v>7964</v>
      </c>
      <c r="K225" s="9">
        <v>5847</v>
      </c>
      <c r="L225" s="10">
        <v>3.1704700000000002E-2</v>
      </c>
      <c r="M225" s="10">
        <v>0.12028831199999999</v>
      </c>
      <c r="N225" s="10">
        <v>0.12028831199999999</v>
      </c>
      <c r="O225" s="10">
        <v>9.5436514E-2</v>
      </c>
      <c r="P225" s="10">
        <v>4.6103000000000002E-4</v>
      </c>
      <c r="Q225" s="10">
        <v>0.22155229100000001</v>
      </c>
      <c r="R225" s="10">
        <v>6.4024999999999998E-5</v>
      </c>
      <c r="S225" s="11">
        <v>8050</v>
      </c>
      <c r="T225" s="9">
        <v>7278</v>
      </c>
      <c r="U225" s="9">
        <v>876</v>
      </c>
      <c r="V225" s="20">
        <v>876</v>
      </c>
      <c r="W225" s="27">
        <f t="shared" si="15"/>
        <v>876000</v>
      </c>
      <c r="X225" s="27">
        <f t="shared" si="16"/>
        <v>652565.4</v>
      </c>
      <c r="Y225" s="28" t="str">
        <f t="shared" si="17"/>
        <v>N</v>
      </c>
      <c r="Z225" s="28" t="str">
        <f t="shared" si="18"/>
        <v>N</v>
      </c>
      <c r="AA225" s="27">
        <f t="shared" si="19"/>
        <v>223434.59999999998</v>
      </c>
    </row>
    <row r="226" spans="1:27" x14ac:dyDescent="0.25">
      <c r="A226" s="7" t="s">
        <v>291</v>
      </c>
      <c r="B226" s="8" t="s">
        <v>214</v>
      </c>
      <c r="C226" s="9">
        <v>1521</v>
      </c>
      <c r="D226" s="9">
        <v>1975</v>
      </c>
      <c r="E226" s="9">
        <v>1794</v>
      </c>
      <c r="F226" s="9">
        <v>1745</v>
      </c>
      <c r="G226" s="10">
        <v>-4.2861999999999997E-2</v>
      </c>
      <c r="H226" s="9">
        <v>1042</v>
      </c>
      <c r="I226" s="9">
        <v>1137</v>
      </c>
      <c r="J226" s="9">
        <v>1136</v>
      </c>
      <c r="K226" s="9">
        <v>1134</v>
      </c>
      <c r="L226" s="10">
        <v>-2.6908000000000001E-2</v>
      </c>
      <c r="M226" s="10">
        <v>0.31467768699999998</v>
      </c>
      <c r="N226" s="10">
        <v>0.31467768699999998</v>
      </c>
      <c r="O226" s="10">
        <v>0.373244146</v>
      </c>
      <c r="P226" s="10">
        <v>0</v>
      </c>
      <c r="Q226" s="10">
        <v>0.73087857700000003</v>
      </c>
      <c r="R226" s="10">
        <v>3.9240700000000003E-2</v>
      </c>
      <c r="S226" s="11">
        <v>1023</v>
      </c>
      <c r="T226" s="9">
        <v>1521</v>
      </c>
      <c r="U226" s="9">
        <v>479</v>
      </c>
      <c r="V226" s="20">
        <v>479</v>
      </c>
      <c r="W226" s="27">
        <f t="shared" si="15"/>
        <v>479000</v>
      </c>
      <c r="X226" s="27">
        <f t="shared" si="16"/>
        <v>432305.3</v>
      </c>
      <c r="Y226" s="28" t="str">
        <f t="shared" si="17"/>
        <v>N</v>
      </c>
      <c r="Z226" s="28" t="str">
        <f t="shared" si="18"/>
        <v>N</v>
      </c>
      <c r="AA226" s="27">
        <f t="shared" si="19"/>
        <v>46694.700000000012</v>
      </c>
    </row>
    <row r="227" spans="1:27" x14ac:dyDescent="0.25">
      <c r="A227" s="7" t="s">
        <v>291</v>
      </c>
      <c r="B227" s="8" t="s">
        <v>215</v>
      </c>
      <c r="C227" s="9">
        <v>1167</v>
      </c>
      <c r="D227" s="9" t="s">
        <v>312</v>
      </c>
      <c r="E227" s="9" t="s">
        <v>312</v>
      </c>
      <c r="F227" s="9" t="s">
        <v>312</v>
      </c>
      <c r="G227" s="9" t="s">
        <v>312</v>
      </c>
      <c r="H227" s="9">
        <v>1377</v>
      </c>
      <c r="I227" s="9" t="s">
        <v>312</v>
      </c>
      <c r="J227" s="9" t="s">
        <v>312</v>
      </c>
      <c r="K227" s="9" t="s">
        <v>312</v>
      </c>
      <c r="L227" s="9" t="s">
        <v>312</v>
      </c>
      <c r="M227" s="10">
        <v>-0.18071437100000001</v>
      </c>
      <c r="N227" s="10">
        <v>-0.18071437100000001</v>
      </c>
      <c r="O227" s="9" t="s">
        <v>312</v>
      </c>
      <c r="P227" s="10" t="s">
        <v>313</v>
      </c>
      <c r="Q227" s="10">
        <v>0.11459636199999999</v>
      </c>
      <c r="R227" s="10">
        <v>2.8879700000000001E-2</v>
      </c>
      <c r="S227" s="11">
        <v>1253</v>
      </c>
      <c r="T227" s="9">
        <v>1167</v>
      </c>
      <c r="U227" s="9">
        <v>-211</v>
      </c>
      <c r="V227" s="20">
        <v>-211</v>
      </c>
      <c r="W227" s="27">
        <f t="shared" si="15"/>
        <v>-211000</v>
      </c>
      <c r="X227" s="27">
        <f t="shared" si="16"/>
        <v>-246826.9</v>
      </c>
      <c r="Y227" s="28" t="str">
        <f t="shared" si="17"/>
        <v>Y</v>
      </c>
      <c r="Z227" s="28" t="str">
        <f t="shared" si="18"/>
        <v>N</v>
      </c>
      <c r="AA227" s="27">
        <f t="shared" si="19"/>
        <v>35826.899999999994</v>
      </c>
    </row>
    <row r="228" spans="1:27" x14ac:dyDescent="0.25">
      <c r="A228" s="7" t="s">
        <v>291</v>
      </c>
      <c r="B228" s="8" t="s">
        <v>216</v>
      </c>
      <c r="C228" s="9">
        <v>1641</v>
      </c>
      <c r="D228" s="9">
        <v>1685</v>
      </c>
      <c r="E228" s="9">
        <v>1637</v>
      </c>
      <c r="F228" s="9">
        <v>1584</v>
      </c>
      <c r="G228" s="10">
        <v>1.19887E-2</v>
      </c>
      <c r="H228" s="9">
        <v>1101</v>
      </c>
      <c r="I228" s="9">
        <v>1168</v>
      </c>
      <c r="J228" s="9">
        <v>1154</v>
      </c>
      <c r="K228" s="9">
        <v>1069</v>
      </c>
      <c r="L228" s="10">
        <v>1.01406E-2</v>
      </c>
      <c r="M228" s="10">
        <v>0.32887619099999998</v>
      </c>
      <c r="N228" s="10">
        <v>0.32887619099999998</v>
      </c>
      <c r="O228" s="10">
        <v>0.31042250500000002</v>
      </c>
      <c r="P228" s="10">
        <v>2.90815E-2</v>
      </c>
      <c r="Q228" s="10">
        <v>9.2619994999999997E-2</v>
      </c>
      <c r="R228" s="10">
        <v>6.0281099999999997E-3</v>
      </c>
      <c r="S228" s="11">
        <v>411</v>
      </c>
      <c r="T228" s="9">
        <v>1641</v>
      </c>
      <c r="U228" s="9">
        <v>540</v>
      </c>
      <c r="V228" s="20">
        <v>540</v>
      </c>
      <c r="W228" s="27">
        <f t="shared" si="15"/>
        <v>540000</v>
      </c>
      <c r="X228" s="27">
        <f t="shared" si="16"/>
        <v>489621.3</v>
      </c>
      <c r="Y228" s="28" t="str">
        <f t="shared" si="17"/>
        <v>N</v>
      </c>
      <c r="Z228" s="28" t="str">
        <f t="shared" si="18"/>
        <v>N</v>
      </c>
      <c r="AA228" s="27">
        <f t="shared" si="19"/>
        <v>50378.700000000012</v>
      </c>
    </row>
    <row r="229" spans="1:27" x14ac:dyDescent="0.25">
      <c r="A229" s="7" t="s">
        <v>291</v>
      </c>
      <c r="B229" s="8" t="s">
        <v>217</v>
      </c>
      <c r="C229" s="9">
        <v>163</v>
      </c>
      <c r="D229" s="9">
        <v>171</v>
      </c>
      <c r="E229" s="9">
        <v>121</v>
      </c>
      <c r="F229" s="9">
        <v>13</v>
      </c>
      <c r="G229" s="10">
        <v>3.858139118</v>
      </c>
      <c r="H229" s="9">
        <v>132</v>
      </c>
      <c r="I229" s="9">
        <v>77</v>
      </c>
      <c r="J229" s="9">
        <v>62</v>
      </c>
      <c r="K229" s="9">
        <v>15</v>
      </c>
      <c r="L229" s="10">
        <v>2.6429425160000002</v>
      </c>
      <c r="M229" s="10">
        <v>0.19270247099999999</v>
      </c>
      <c r="N229" s="10">
        <v>0.19270247099999999</v>
      </c>
      <c r="O229" s="10">
        <v>0.40457482</v>
      </c>
      <c r="P229" s="10">
        <v>0</v>
      </c>
      <c r="Q229" s="10">
        <v>0</v>
      </c>
      <c r="R229" s="10">
        <v>0</v>
      </c>
      <c r="S229" s="11">
        <v>127</v>
      </c>
      <c r="T229" s="9">
        <v>163</v>
      </c>
      <c r="U229" s="9">
        <v>32</v>
      </c>
      <c r="V229" s="20">
        <v>32</v>
      </c>
      <c r="W229" s="27">
        <f t="shared" si="15"/>
        <v>32000</v>
      </c>
      <c r="X229" s="27">
        <f t="shared" si="16"/>
        <v>26995.9</v>
      </c>
      <c r="Y229" s="28" t="str">
        <f t="shared" si="17"/>
        <v>N</v>
      </c>
      <c r="Z229" s="28" t="str">
        <f t="shared" si="18"/>
        <v>N</v>
      </c>
      <c r="AA229" s="27">
        <f t="shared" si="19"/>
        <v>5004.0999999999985</v>
      </c>
    </row>
    <row r="230" spans="1:27" x14ac:dyDescent="0.25">
      <c r="A230" s="7" t="s">
        <v>291</v>
      </c>
      <c r="B230" s="8" t="s">
        <v>218</v>
      </c>
      <c r="C230" s="9">
        <v>260</v>
      </c>
      <c r="D230" s="9">
        <v>258</v>
      </c>
      <c r="E230" s="9">
        <v>291</v>
      </c>
      <c r="F230" s="9">
        <v>0</v>
      </c>
      <c r="G230" s="10" t="s">
        <v>312</v>
      </c>
      <c r="H230" s="9">
        <v>262</v>
      </c>
      <c r="I230" s="9">
        <v>258</v>
      </c>
      <c r="J230" s="9">
        <v>293</v>
      </c>
      <c r="K230" s="12">
        <v>0.4</v>
      </c>
      <c r="L230" s="10" t="s">
        <v>312</v>
      </c>
      <c r="M230" s="10">
        <v>-7.6410000000000002E-3</v>
      </c>
      <c r="N230" s="10">
        <v>-7.6410000000000002E-3</v>
      </c>
      <c r="O230" s="10">
        <v>-4.1808000000000001E-3</v>
      </c>
      <c r="P230" s="10" t="s">
        <v>313</v>
      </c>
      <c r="Q230" s="10">
        <v>1</v>
      </c>
      <c r="R230" s="10">
        <v>0</v>
      </c>
      <c r="S230" s="11">
        <v>102</v>
      </c>
      <c r="T230" s="9">
        <v>260</v>
      </c>
      <c r="U230" s="9">
        <v>-2</v>
      </c>
      <c r="V230" s="20">
        <v>-2</v>
      </c>
      <c r="W230" s="27">
        <f t="shared" si="15"/>
        <v>-2000</v>
      </c>
      <c r="X230" s="27">
        <f t="shared" si="16"/>
        <v>-9982</v>
      </c>
      <c r="Y230" s="28" t="str">
        <f t="shared" si="17"/>
        <v>Y</v>
      </c>
      <c r="Z230" s="28" t="str">
        <f t="shared" si="18"/>
        <v>N</v>
      </c>
      <c r="AA230" s="27">
        <f t="shared" si="19"/>
        <v>7982</v>
      </c>
    </row>
    <row r="231" spans="1:27" x14ac:dyDescent="0.25">
      <c r="A231" s="7" t="s">
        <v>291</v>
      </c>
      <c r="B231" s="8" t="s">
        <v>219</v>
      </c>
      <c r="C231" s="9">
        <v>3424</v>
      </c>
      <c r="D231" s="9">
        <v>3282</v>
      </c>
      <c r="E231" s="9">
        <v>3496</v>
      </c>
      <c r="F231" s="9">
        <v>3582</v>
      </c>
      <c r="G231" s="10">
        <v>-1.4709E-2</v>
      </c>
      <c r="H231" s="9">
        <v>2933</v>
      </c>
      <c r="I231" s="9">
        <v>2789</v>
      </c>
      <c r="J231" s="9">
        <v>2923</v>
      </c>
      <c r="K231" s="9">
        <v>2986</v>
      </c>
      <c r="L231" s="10">
        <v>-5.8823E-3</v>
      </c>
      <c r="M231" s="10">
        <v>0.143329448</v>
      </c>
      <c r="N231" s="10">
        <v>0.143329448</v>
      </c>
      <c r="O231" s="10">
        <v>0.15356006</v>
      </c>
      <c r="P231" s="10">
        <v>4.5736700000000002E-3</v>
      </c>
      <c r="Q231" s="10">
        <v>0.49269573300000002</v>
      </c>
      <c r="R231" s="10">
        <v>1.14851E-2</v>
      </c>
      <c r="S231" s="11">
        <v>4617</v>
      </c>
      <c r="T231" s="9">
        <v>3424</v>
      </c>
      <c r="U231" s="9">
        <v>491</v>
      </c>
      <c r="V231" s="20">
        <v>491</v>
      </c>
      <c r="W231" s="27">
        <f t="shared" si="15"/>
        <v>491000</v>
      </c>
      <c r="X231" s="27">
        <f t="shared" si="16"/>
        <v>385883.2</v>
      </c>
      <c r="Y231" s="28" t="str">
        <f t="shared" si="17"/>
        <v>N</v>
      </c>
      <c r="Z231" s="28" t="str">
        <f t="shared" si="18"/>
        <v>N</v>
      </c>
      <c r="AA231" s="27">
        <f t="shared" si="19"/>
        <v>105116.79999999999</v>
      </c>
    </row>
    <row r="232" spans="1:27" x14ac:dyDescent="0.25">
      <c r="A232" s="7" t="s">
        <v>291</v>
      </c>
      <c r="B232" s="8" t="s">
        <v>220</v>
      </c>
      <c r="C232" s="9">
        <v>17261</v>
      </c>
      <c r="D232" s="9">
        <v>25971</v>
      </c>
      <c r="E232" s="9">
        <v>33226</v>
      </c>
      <c r="F232" s="9">
        <v>37436</v>
      </c>
      <c r="G232" s="10">
        <v>-0.179640041</v>
      </c>
      <c r="H232" s="9">
        <v>20617</v>
      </c>
      <c r="I232" s="9">
        <v>20194</v>
      </c>
      <c r="J232" s="9">
        <v>21472</v>
      </c>
      <c r="K232" s="9">
        <v>20544</v>
      </c>
      <c r="L232" s="10">
        <v>1.18859E-3</v>
      </c>
      <c r="M232" s="10">
        <v>-0.19442353700000001</v>
      </c>
      <c r="N232" s="10">
        <v>-0.19442353700000001</v>
      </c>
      <c r="O232" s="10">
        <v>0.18538495799999999</v>
      </c>
      <c r="P232" s="10">
        <v>5.6504800000000001E-2</v>
      </c>
      <c r="Q232" s="10">
        <v>0.2419056</v>
      </c>
      <c r="R232" s="10">
        <v>0</v>
      </c>
      <c r="S232" s="11">
        <v>910</v>
      </c>
      <c r="T232" s="9">
        <v>17261</v>
      </c>
      <c r="U232" s="9">
        <v>-3356</v>
      </c>
      <c r="V232" s="20">
        <v>-3356</v>
      </c>
      <c r="W232" s="27">
        <f t="shared" si="15"/>
        <v>-3356000</v>
      </c>
      <c r="X232" s="27">
        <f t="shared" si="16"/>
        <v>-3885912.7</v>
      </c>
      <c r="Y232" s="28" t="str">
        <f t="shared" si="17"/>
        <v>Y</v>
      </c>
      <c r="Z232" s="28" t="str">
        <f t="shared" si="18"/>
        <v>N</v>
      </c>
      <c r="AA232" s="27">
        <f t="shared" si="19"/>
        <v>529912.70000000019</v>
      </c>
    </row>
    <row r="233" spans="1:27" x14ac:dyDescent="0.25">
      <c r="A233" s="7" t="s">
        <v>291</v>
      </c>
      <c r="B233" s="8" t="s">
        <v>221</v>
      </c>
      <c r="C233" s="9">
        <v>2708</v>
      </c>
      <c r="D233" s="9">
        <v>3054</v>
      </c>
      <c r="E233" s="9">
        <v>2926</v>
      </c>
      <c r="F233" s="9">
        <v>2897</v>
      </c>
      <c r="G233" s="10">
        <v>-2.1774000000000002E-2</v>
      </c>
      <c r="H233" s="9">
        <v>1525</v>
      </c>
      <c r="I233" s="9">
        <v>1606</v>
      </c>
      <c r="J233" s="9">
        <v>1564</v>
      </c>
      <c r="K233" s="9">
        <v>1537</v>
      </c>
      <c r="L233" s="10">
        <v>-2.4589999999999998E-3</v>
      </c>
      <c r="M233" s="10">
        <v>0.43664504100000001</v>
      </c>
      <c r="N233" s="10">
        <v>0.43744080600000002</v>
      </c>
      <c r="O233" s="10">
        <v>0.45968672300000002</v>
      </c>
      <c r="P233" s="10">
        <v>5.3196099999999998E-3</v>
      </c>
      <c r="Q233" s="10">
        <v>0.30006101400000001</v>
      </c>
      <c r="R233" s="10">
        <v>5.6433999999999998E-4</v>
      </c>
      <c r="S233" s="11">
        <v>4517</v>
      </c>
      <c r="T233" s="9">
        <v>2708</v>
      </c>
      <c r="U233" s="9">
        <v>1182</v>
      </c>
      <c r="V233" s="20">
        <v>1186</v>
      </c>
      <c r="W233" s="27">
        <f t="shared" si="15"/>
        <v>1186000</v>
      </c>
      <c r="X233" s="27">
        <f t="shared" si="16"/>
        <v>1102864.3999999999</v>
      </c>
      <c r="Y233" s="28" t="str">
        <f t="shared" si="17"/>
        <v>N</v>
      </c>
      <c r="Z233" s="28" t="str">
        <f t="shared" si="18"/>
        <v>N</v>
      </c>
      <c r="AA233" s="27">
        <f t="shared" si="19"/>
        <v>83135.600000000093</v>
      </c>
    </row>
    <row r="234" spans="1:27" x14ac:dyDescent="0.25">
      <c r="A234" s="7" t="s">
        <v>291</v>
      </c>
      <c r="B234" s="8" t="s">
        <v>222</v>
      </c>
      <c r="C234" s="9">
        <v>1547</v>
      </c>
      <c r="D234" s="9">
        <v>1462</v>
      </c>
      <c r="E234" s="9">
        <v>1267</v>
      </c>
      <c r="F234" s="9">
        <v>1222</v>
      </c>
      <c r="G234" s="10">
        <v>8.8692317000000007E-2</v>
      </c>
      <c r="H234" s="9">
        <v>896</v>
      </c>
      <c r="I234" s="9">
        <v>789</v>
      </c>
      <c r="J234" s="9">
        <v>750</v>
      </c>
      <c r="K234" s="9">
        <v>717</v>
      </c>
      <c r="L234" s="10">
        <v>8.3370183E-2</v>
      </c>
      <c r="M234" s="10">
        <v>0.42062685999999999</v>
      </c>
      <c r="N234" s="10">
        <v>0.42128160799999997</v>
      </c>
      <c r="O234" s="10">
        <v>0.43014459399999999</v>
      </c>
      <c r="P234" s="10">
        <v>5.1480800000000002E-3</v>
      </c>
      <c r="Q234" s="10">
        <v>0.27996902000000001</v>
      </c>
      <c r="R234" s="10">
        <v>0</v>
      </c>
      <c r="S234" s="11">
        <v>2456</v>
      </c>
      <c r="T234" s="9">
        <v>1547</v>
      </c>
      <c r="U234" s="9">
        <v>651</v>
      </c>
      <c r="V234" s="20">
        <v>652</v>
      </c>
      <c r="W234" s="27">
        <f t="shared" si="15"/>
        <v>652000</v>
      </c>
      <c r="X234" s="27">
        <f t="shared" si="16"/>
        <v>604507.1</v>
      </c>
      <c r="Y234" s="28" t="str">
        <f t="shared" si="17"/>
        <v>N</v>
      </c>
      <c r="Z234" s="28" t="str">
        <f t="shared" si="18"/>
        <v>N</v>
      </c>
      <c r="AA234" s="27">
        <f t="shared" si="19"/>
        <v>47492.900000000023</v>
      </c>
    </row>
    <row r="235" spans="1:27" x14ac:dyDescent="0.25">
      <c r="A235" s="7" t="s">
        <v>291</v>
      </c>
      <c r="B235" s="8" t="s">
        <v>223</v>
      </c>
      <c r="C235" s="9">
        <v>4734</v>
      </c>
      <c r="D235" s="9">
        <v>4602</v>
      </c>
      <c r="E235" s="9">
        <v>4469</v>
      </c>
      <c r="F235" s="9">
        <v>4538</v>
      </c>
      <c r="G235" s="10">
        <v>1.4422900000000001E-2</v>
      </c>
      <c r="H235" s="9">
        <v>2129</v>
      </c>
      <c r="I235" s="9">
        <v>2053</v>
      </c>
      <c r="J235" s="9">
        <v>1982</v>
      </c>
      <c r="K235" s="9">
        <v>2057</v>
      </c>
      <c r="L235" s="10">
        <v>1.16057E-2</v>
      </c>
      <c r="M235" s="10">
        <v>0.55031786500000002</v>
      </c>
      <c r="N235" s="10">
        <v>0.55081459399999999</v>
      </c>
      <c r="O235" s="10">
        <v>0.55407954800000003</v>
      </c>
      <c r="P235" s="10">
        <v>9.9657000000000001E-4</v>
      </c>
      <c r="Q235" s="10">
        <v>0.20237434600000001</v>
      </c>
      <c r="R235" s="10">
        <v>7.3722999999999999E-5</v>
      </c>
      <c r="S235" s="11">
        <v>7601</v>
      </c>
      <c r="T235" s="9">
        <v>4734</v>
      </c>
      <c r="U235" s="9">
        <v>2605</v>
      </c>
      <c r="V235" s="20">
        <v>2610</v>
      </c>
      <c r="W235" s="27">
        <f t="shared" si="15"/>
        <v>2610000</v>
      </c>
      <c r="X235" s="27">
        <f t="shared" si="16"/>
        <v>2464666.2000000002</v>
      </c>
      <c r="Y235" s="28" t="str">
        <f t="shared" si="17"/>
        <v>N</v>
      </c>
      <c r="Z235" s="28" t="str">
        <f t="shared" si="18"/>
        <v>N</v>
      </c>
      <c r="AA235" s="27">
        <f t="shared" si="19"/>
        <v>145333.79999999981</v>
      </c>
    </row>
    <row r="236" spans="1:27" x14ac:dyDescent="0.25">
      <c r="A236" s="7" t="s">
        <v>291</v>
      </c>
      <c r="B236" s="8" t="s">
        <v>224</v>
      </c>
      <c r="C236" s="9">
        <v>7572</v>
      </c>
      <c r="D236" s="9">
        <v>6929</v>
      </c>
      <c r="E236" s="9">
        <v>7640</v>
      </c>
      <c r="F236" s="9">
        <v>6518</v>
      </c>
      <c r="G236" s="10">
        <v>5.3927900000000001E-2</v>
      </c>
      <c r="H236" s="9">
        <v>4702</v>
      </c>
      <c r="I236" s="9">
        <v>6689</v>
      </c>
      <c r="J236" s="9">
        <v>7626</v>
      </c>
      <c r="K236" s="9">
        <v>6776</v>
      </c>
      <c r="L236" s="10">
        <v>-0.10199082299999999</v>
      </c>
      <c r="M236" s="10">
        <v>0.37902693300000001</v>
      </c>
      <c r="N236" s="10">
        <v>0.38217002799999999</v>
      </c>
      <c r="O236" s="10">
        <v>0.174835301</v>
      </c>
      <c r="P236" s="10">
        <v>0</v>
      </c>
      <c r="Q236" s="10">
        <v>0</v>
      </c>
      <c r="R236" s="10">
        <v>0</v>
      </c>
      <c r="S236" s="11">
        <v>4691</v>
      </c>
      <c r="T236" s="9">
        <v>7573</v>
      </c>
      <c r="U236" s="9">
        <v>2870</v>
      </c>
      <c r="V236" s="20">
        <v>2909</v>
      </c>
      <c r="W236" s="27">
        <f t="shared" si="15"/>
        <v>2909000</v>
      </c>
      <c r="X236" s="27">
        <f t="shared" si="16"/>
        <v>2676508.9</v>
      </c>
      <c r="Y236" s="28" t="str">
        <f t="shared" si="17"/>
        <v>N</v>
      </c>
      <c r="Z236" s="28" t="str">
        <f t="shared" si="18"/>
        <v>N</v>
      </c>
      <c r="AA236" s="27">
        <f t="shared" si="19"/>
        <v>232491.10000000009</v>
      </c>
    </row>
    <row r="237" spans="1:27" x14ac:dyDescent="0.25">
      <c r="A237" s="7" t="s">
        <v>291</v>
      </c>
      <c r="B237" s="8" t="s">
        <v>225</v>
      </c>
      <c r="C237" s="9">
        <v>13052</v>
      </c>
      <c r="D237" s="9">
        <v>11340</v>
      </c>
      <c r="E237" s="9">
        <v>11432</v>
      </c>
      <c r="F237" s="9">
        <v>11106</v>
      </c>
      <c r="G237" s="10">
        <v>5.8409099999999999E-2</v>
      </c>
      <c r="H237" s="9">
        <v>11125</v>
      </c>
      <c r="I237" s="9">
        <v>10108</v>
      </c>
      <c r="J237" s="9">
        <v>9904</v>
      </c>
      <c r="K237" s="9">
        <v>9054</v>
      </c>
      <c r="L237" s="10">
        <v>7.6236110999999995E-2</v>
      </c>
      <c r="M237" s="10">
        <v>0.15472163899999999</v>
      </c>
      <c r="N237" s="10">
        <v>0.15472163899999999</v>
      </c>
      <c r="O237" s="10">
        <v>0.13349993900000001</v>
      </c>
      <c r="P237" s="10">
        <v>1.23795E-3</v>
      </c>
      <c r="Q237" s="10">
        <v>0.59416755099999996</v>
      </c>
      <c r="R237" s="10">
        <v>1.42024E-2</v>
      </c>
      <c r="S237" s="11">
        <v>8107</v>
      </c>
      <c r="T237" s="9">
        <v>13161</v>
      </c>
      <c r="U237" s="9">
        <v>2036</v>
      </c>
      <c r="V237" s="20">
        <v>2036</v>
      </c>
      <c r="W237" s="27">
        <f t="shared" si="15"/>
        <v>2036000</v>
      </c>
      <c r="X237" s="27">
        <f t="shared" si="16"/>
        <v>1631957.3</v>
      </c>
      <c r="Y237" s="28" t="str">
        <f t="shared" si="17"/>
        <v>N</v>
      </c>
      <c r="Z237" s="28" t="str">
        <f t="shared" si="18"/>
        <v>N</v>
      </c>
      <c r="AA237" s="27">
        <f t="shared" si="19"/>
        <v>404042.69999999995</v>
      </c>
    </row>
    <row r="238" spans="1:27" x14ac:dyDescent="0.25">
      <c r="A238" s="7" t="s">
        <v>291</v>
      </c>
      <c r="B238" s="8" t="s">
        <v>226</v>
      </c>
      <c r="C238" s="9">
        <v>8388</v>
      </c>
      <c r="D238" s="9">
        <v>7036</v>
      </c>
      <c r="E238" s="9">
        <v>5276</v>
      </c>
      <c r="F238" s="9">
        <v>4520</v>
      </c>
      <c r="G238" s="10">
        <v>0.28530383300000001</v>
      </c>
      <c r="H238" s="9">
        <v>6645</v>
      </c>
      <c r="I238" s="9">
        <v>5046</v>
      </c>
      <c r="J238" s="9">
        <v>3595</v>
      </c>
      <c r="K238" s="9">
        <v>3401</v>
      </c>
      <c r="L238" s="10">
        <v>0.31786118299999999</v>
      </c>
      <c r="M238" s="10">
        <v>0.20787539099999999</v>
      </c>
      <c r="N238" s="10">
        <v>0.20787539099999999</v>
      </c>
      <c r="O238" s="10">
        <v>0.26152460399999999</v>
      </c>
      <c r="P238" s="10">
        <v>0</v>
      </c>
      <c r="Q238" s="10">
        <v>0.37845599299999999</v>
      </c>
      <c r="R238" s="10">
        <v>0</v>
      </c>
      <c r="S238" s="11">
        <v>6814</v>
      </c>
      <c r="T238" s="9">
        <v>8388</v>
      </c>
      <c r="U238" s="9">
        <v>1744</v>
      </c>
      <c r="V238" s="20">
        <v>1744</v>
      </c>
      <c r="W238" s="27">
        <f t="shared" si="15"/>
        <v>1744000</v>
      </c>
      <c r="X238" s="27">
        <f t="shared" si="16"/>
        <v>1486488.4</v>
      </c>
      <c r="Y238" s="28" t="str">
        <f t="shared" si="17"/>
        <v>N</v>
      </c>
      <c r="Z238" s="28" t="str">
        <f t="shared" si="18"/>
        <v>N</v>
      </c>
      <c r="AA238" s="27">
        <f t="shared" si="19"/>
        <v>257511.60000000009</v>
      </c>
    </row>
    <row r="239" spans="1:27" x14ac:dyDescent="0.25">
      <c r="A239" s="7" t="s">
        <v>291</v>
      </c>
      <c r="B239" s="8" t="s">
        <v>227</v>
      </c>
      <c r="C239" s="9">
        <v>545</v>
      </c>
      <c r="D239" s="9" t="s">
        <v>312</v>
      </c>
      <c r="E239" s="9" t="s">
        <v>312</v>
      </c>
      <c r="F239" s="9" t="s">
        <v>312</v>
      </c>
      <c r="G239" s="9" t="s">
        <v>312</v>
      </c>
      <c r="H239" s="9">
        <v>1327</v>
      </c>
      <c r="I239" s="9" t="s">
        <v>312</v>
      </c>
      <c r="J239" s="9" t="s">
        <v>312</v>
      </c>
      <c r="K239" s="9" t="s">
        <v>312</v>
      </c>
      <c r="L239" s="9" t="s">
        <v>312</v>
      </c>
      <c r="M239" s="10">
        <v>-1.4363692429999999</v>
      </c>
      <c r="N239" s="10">
        <v>-1.4363692429999999</v>
      </c>
      <c r="O239" s="9" t="s">
        <v>312</v>
      </c>
      <c r="P239" s="10">
        <v>0</v>
      </c>
      <c r="Q239" s="10">
        <v>0.63999867799999999</v>
      </c>
      <c r="R239" s="10">
        <v>4.0000099999999997E-2</v>
      </c>
      <c r="S239" s="11">
        <v>58</v>
      </c>
      <c r="T239" s="9">
        <v>545</v>
      </c>
      <c r="U239" s="9">
        <v>-783</v>
      </c>
      <c r="V239" s="20">
        <v>-783</v>
      </c>
      <c r="W239" s="27">
        <f t="shared" si="15"/>
        <v>-783000</v>
      </c>
      <c r="X239" s="27">
        <f t="shared" si="16"/>
        <v>-799731.5</v>
      </c>
      <c r="Y239" s="28" t="str">
        <f t="shared" si="17"/>
        <v>Y</v>
      </c>
      <c r="Z239" s="28" t="str">
        <f t="shared" si="18"/>
        <v>N</v>
      </c>
      <c r="AA239" s="27">
        <f t="shared" si="19"/>
        <v>16731.5</v>
      </c>
    </row>
    <row r="240" spans="1:27" x14ac:dyDescent="0.25">
      <c r="A240" s="7" t="s">
        <v>291</v>
      </c>
      <c r="B240" s="8" t="s">
        <v>228</v>
      </c>
      <c r="C240" s="9">
        <v>2164</v>
      </c>
      <c r="D240" s="9">
        <v>2187</v>
      </c>
      <c r="E240" s="9">
        <v>2191</v>
      </c>
      <c r="F240" s="9">
        <v>2216</v>
      </c>
      <c r="G240" s="10">
        <v>-7.8510000000000003E-3</v>
      </c>
      <c r="H240" s="9">
        <v>2039</v>
      </c>
      <c r="I240" s="9">
        <v>1957</v>
      </c>
      <c r="J240" s="9">
        <v>1959</v>
      </c>
      <c r="K240" s="9">
        <v>1959</v>
      </c>
      <c r="L240" s="10">
        <v>1.35309E-2</v>
      </c>
      <c r="M240" s="10">
        <v>5.7981600000000001E-2</v>
      </c>
      <c r="N240" s="10">
        <v>5.7981600000000001E-2</v>
      </c>
      <c r="O240" s="10">
        <v>8.9816546999999997E-2</v>
      </c>
      <c r="P240" s="10">
        <v>1.2492600000000001E-3</v>
      </c>
      <c r="Q240" s="10">
        <v>0.59505391399999996</v>
      </c>
      <c r="R240" s="10">
        <v>3.4916099999999999E-2</v>
      </c>
      <c r="S240" s="11">
        <v>2394</v>
      </c>
      <c r="T240" s="9">
        <v>2164</v>
      </c>
      <c r="U240" s="9">
        <v>125</v>
      </c>
      <c r="V240" s="20">
        <v>125</v>
      </c>
      <c r="W240" s="27">
        <f t="shared" si="15"/>
        <v>125000</v>
      </c>
      <c r="X240" s="27">
        <f t="shared" si="16"/>
        <v>58565.2</v>
      </c>
      <c r="Y240" s="28" t="str">
        <f t="shared" si="17"/>
        <v>N</v>
      </c>
      <c r="Z240" s="28" t="str">
        <f t="shared" si="18"/>
        <v>N</v>
      </c>
      <c r="AA240" s="27">
        <f t="shared" si="19"/>
        <v>66434.8</v>
      </c>
    </row>
    <row r="241" spans="1:27" x14ac:dyDescent="0.25">
      <c r="A241" s="7" t="s">
        <v>291</v>
      </c>
      <c r="B241" s="8" t="s">
        <v>229</v>
      </c>
      <c r="C241" s="9">
        <v>8987</v>
      </c>
      <c r="D241" s="9">
        <v>8418</v>
      </c>
      <c r="E241" s="9">
        <v>8244</v>
      </c>
      <c r="F241" s="9">
        <v>7604</v>
      </c>
      <c r="G241" s="10">
        <v>6.0627300000000002E-2</v>
      </c>
      <c r="H241" s="9">
        <v>6207</v>
      </c>
      <c r="I241" s="9">
        <v>6311</v>
      </c>
      <c r="J241" s="9">
        <v>6345</v>
      </c>
      <c r="K241" s="9">
        <v>6477</v>
      </c>
      <c r="L241" s="10">
        <v>-1.3896E-2</v>
      </c>
      <c r="M241" s="10">
        <v>0.30931388100000001</v>
      </c>
      <c r="N241" s="10">
        <v>0.31054116599999998</v>
      </c>
      <c r="O241" s="10">
        <v>0.26710279799999997</v>
      </c>
      <c r="P241" s="10">
        <v>2.1257899999999998E-3</v>
      </c>
      <c r="Q241" s="10">
        <v>0.228066874</v>
      </c>
      <c r="R241" s="10">
        <v>0</v>
      </c>
      <c r="S241" s="11">
        <v>7137</v>
      </c>
      <c r="T241" s="9">
        <v>8987</v>
      </c>
      <c r="U241" s="9">
        <v>2780</v>
      </c>
      <c r="V241" s="20">
        <v>2796</v>
      </c>
      <c r="W241" s="27">
        <f t="shared" si="15"/>
        <v>2796000</v>
      </c>
      <c r="X241" s="27">
        <f t="shared" si="16"/>
        <v>2520099.1</v>
      </c>
      <c r="Y241" s="28" t="str">
        <f t="shared" si="17"/>
        <v>N</v>
      </c>
      <c r="Z241" s="28" t="str">
        <f t="shared" si="18"/>
        <v>N</v>
      </c>
      <c r="AA241" s="27">
        <f t="shared" si="19"/>
        <v>275900.89999999991</v>
      </c>
    </row>
    <row r="242" spans="1:27" x14ac:dyDescent="0.25">
      <c r="A242" s="7" t="s">
        <v>291</v>
      </c>
      <c r="B242" s="8" t="s">
        <v>230</v>
      </c>
      <c r="C242" s="9">
        <v>6270</v>
      </c>
      <c r="D242" s="9" t="s">
        <v>312</v>
      </c>
      <c r="E242" s="9" t="s">
        <v>312</v>
      </c>
      <c r="F242" s="9" t="s">
        <v>312</v>
      </c>
      <c r="G242" s="9" t="s">
        <v>312</v>
      </c>
      <c r="H242" s="9">
        <v>6213</v>
      </c>
      <c r="I242" s="9" t="s">
        <v>312</v>
      </c>
      <c r="J242" s="9" t="s">
        <v>312</v>
      </c>
      <c r="K242" s="9" t="s">
        <v>312</v>
      </c>
      <c r="L242" s="9" t="s">
        <v>312</v>
      </c>
      <c r="M242" s="10">
        <v>9.0541000000000007E-3</v>
      </c>
      <c r="N242" s="10">
        <v>9.0541000000000007E-3</v>
      </c>
      <c r="O242" s="9" t="s">
        <v>312</v>
      </c>
      <c r="P242" s="10">
        <v>4.9132799999999999E-3</v>
      </c>
      <c r="Q242" s="10">
        <v>6.4340910000000001E-2</v>
      </c>
      <c r="R242" s="10">
        <v>0</v>
      </c>
      <c r="S242" s="11">
        <v>1432</v>
      </c>
      <c r="T242" s="9">
        <v>6270</v>
      </c>
      <c r="U242" s="9">
        <v>57</v>
      </c>
      <c r="V242" s="20">
        <v>57</v>
      </c>
      <c r="W242" s="27">
        <f t="shared" si="15"/>
        <v>57000</v>
      </c>
      <c r="X242" s="27">
        <f t="shared" si="16"/>
        <v>-135489</v>
      </c>
      <c r="Y242" s="28" t="str">
        <f t="shared" si="17"/>
        <v>Y</v>
      </c>
      <c r="Z242" s="28" t="str">
        <f t="shared" si="18"/>
        <v>Y</v>
      </c>
      <c r="AA242" s="27">
        <f t="shared" si="19"/>
        <v>192489</v>
      </c>
    </row>
    <row r="243" spans="1:27" x14ac:dyDescent="0.25">
      <c r="A243" s="7" t="s">
        <v>291</v>
      </c>
      <c r="B243" s="8" t="s">
        <v>231</v>
      </c>
      <c r="C243" s="9">
        <v>1288</v>
      </c>
      <c r="D243" s="9">
        <v>1245</v>
      </c>
      <c r="E243" s="9">
        <v>918</v>
      </c>
      <c r="F243" s="9">
        <v>378</v>
      </c>
      <c r="G243" s="10">
        <v>0.80284240299999998</v>
      </c>
      <c r="H243" s="9">
        <v>788</v>
      </c>
      <c r="I243" s="9">
        <v>694</v>
      </c>
      <c r="J243" s="9">
        <v>612</v>
      </c>
      <c r="K243" s="9">
        <v>438</v>
      </c>
      <c r="L243" s="10">
        <v>0.26598635700000001</v>
      </c>
      <c r="M243" s="10">
        <v>0.38823844600000001</v>
      </c>
      <c r="N243" s="10">
        <v>0.38823844600000001</v>
      </c>
      <c r="O243" s="10">
        <v>0.39329401000000003</v>
      </c>
      <c r="P243" s="10">
        <v>0</v>
      </c>
      <c r="Q243" s="10">
        <v>0.34693882399999998</v>
      </c>
      <c r="R243" s="10">
        <v>0.102040784</v>
      </c>
      <c r="S243" s="11">
        <v>2089</v>
      </c>
      <c r="T243" s="9">
        <v>1288</v>
      </c>
      <c r="U243" s="9">
        <v>500</v>
      </c>
      <c r="V243" s="20">
        <v>500</v>
      </c>
      <c r="W243" s="27">
        <f t="shared" si="15"/>
        <v>500000</v>
      </c>
      <c r="X243" s="27">
        <f t="shared" si="16"/>
        <v>460458.4</v>
      </c>
      <c r="Y243" s="28" t="str">
        <f t="shared" si="17"/>
        <v>N</v>
      </c>
      <c r="Z243" s="28" t="str">
        <f t="shared" si="18"/>
        <v>N</v>
      </c>
      <c r="AA243" s="27">
        <f t="shared" si="19"/>
        <v>39541.599999999977</v>
      </c>
    </row>
    <row r="244" spans="1:27" x14ac:dyDescent="0.25">
      <c r="A244" s="7" t="s">
        <v>291</v>
      </c>
      <c r="B244" s="8" t="s">
        <v>232</v>
      </c>
      <c r="C244" s="9">
        <v>6717</v>
      </c>
      <c r="D244" s="9">
        <v>6465</v>
      </c>
      <c r="E244" s="9">
        <v>6593</v>
      </c>
      <c r="F244" s="9">
        <v>6603</v>
      </c>
      <c r="G244" s="10">
        <v>5.7412399999999999E-3</v>
      </c>
      <c r="H244" s="9">
        <v>6324</v>
      </c>
      <c r="I244" s="9">
        <v>6179</v>
      </c>
      <c r="J244" s="9">
        <v>6277</v>
      </c>
      <c r="K244" s="9">
        <v>6164</v>
      </c>
      <c r="L244" s="10">
        <v>8.6779000000000005E-3</v>
      </c>
      <c r="M244" s="10">
        <v>5.9371199999999999E-2</v>
      </c>
      <c r="N244" s="10">
        <v>5.9782000000000002E-2</v>
      </c>
      <c r="O244" s="10">
        <v>5.05163E-2</v>
      </c>
      <c r="P244" s="10">
        <v>4.1767599999999998E-3</v>
      </c>
      <c r="Q244" s="10">
        <v>0.184516975</v>
      </c>
      <c r="R244" s="10">
        <v>7.9062000000000004E-3</v>
      </c>
      <c r="S244" s="11">
        <v>4312</v>
      </c>
      <c r="T244" s="9">
        <v>6723</v>
      </c>
      <c r="U244" s="9">
        <v>399</v>
      </c>
      <c r="V244" s="20">
        <v>402</v>
      </c>
      <c r="W244" s="27">
        <f t="shared" si="15"/>
        <v>402000</v>
      </c>
      <c r="X244" s="27">
        <f t="shared" si="16"/>
        <v>195603.9</v>
      </c>
      <c r="Y244" s="28" t="str">
        <f t="shared" si="17"/>
        <v>N</v>
      </c>
      <c r="Z244" s="28" t="str">
        <f t="shared" si="18"/>
        <v>N</v>
      </c>
      <c r="AA244" s="27">
        <f t="shared" si="19"/>
        <v>206396.1</v>
      </c>
    </row>
    <row r="245" spans="1:27" x14ac:dyDescent="0.25">
      <c r="A245" s="7" t="s">
        <v>291</v>
      </c>
      <c r="B245" s="8" t="s">
        <v>233</v>
      </c>
      <c r="C245" s="9">
        <v>5733</v>
      </c>
      <c r="D245" s="9">
        <v>4852</v>
      </c>
      <c r="E245" s="9">
        <v>2375</v>
      </c>
      <c r="F245" s="9">
        <v>2418</v>
      </c>
      <c r="G245" s="10">
        <v>0.45695971400000002</v>
      </c>
      <c r="H245" s="9">
        <v>2919</v>
      </c>
      <c r="I245" s="9">
        <v>2516</v>
      </c>
      <c r="J245" s="9">
        <v>3909</v>
      </c>
      <c r="K245" s="9">
        <v>3689</v>
      </c>
      <c r="L245" s="10">
        <v>-6.9526497000000007E-2</v>
      </c>
      <c r="M245" s="10">
        <v>0.49076916100000001</v>
      </c>
      <c r="N245" s="10">
        <v>0.49076916100000001</v>
      </c>
      <c r="O245" s="10">
        <v>0.27900654899999999</v>
      </c>
      <c r="P245" s="10">
        <v>6.0452300000000004E-3</v>
      </c>
      <c r="Q245" s="10">
        <v>0.13025504800000001</v>
      </c>
      <c r="R245" s="10">
        <v>1.03126E-2</v>
      </c>
      <c r="S245" s="11">
        <v>5293</v>
      </c>
      <c r="T245" s="9">
        <v>5733</v>
      </c>
      <c r="U245" s="9">
        <v>2814</v>
      </c>
      <c r="V245" s="20">
        <v>2814</v>
      </c>
      <c r="W245" s="27">
        <f t="shared" si="15"/>
        <v>2814000</v>
      </c>
      <c r="X245" s="27">
        <f t="shared" si="16"/>
        <v>2637996.9</v>
      </c>
      <c r="Y245" s="28" t="str">
        <f t="shared" si="17"/>
        <v>N</v>
      </c>
      <c r="Z245" s="28" t="str">
        <f t="shared" si="18"/>
        <v>N</v>
      </c>
      <c r="AA245" s="27">
        <f t="shared" si="19"/>
        <v>176003.10000000009</v>
      </c>
    </row>
    <row r="246" spans="1:27" x14ac:dyDescent="0.25">
      <c r="A246" s="7" t="s">
        <v>291</v>
      </c>
      <c r="B246" s="8" t="s">
        <v>234</v>
      </c>
      <c r="C246" s="9">
        <v>2451</v>
      </c>
      <c r="D246" s="9">
        <v>2245</v>
      </c>
      <c r="E246" s="9">
        <v>2000</v>
      </c>
      <c r="F246" s="9" t="s">
        <v>313</v>
      </c>
      <c r="G246" s="10" t="s">
        <v>313</v>
      </c>
      <c r="H246" s="9">
        <v>2302</v>
      </c>
      <c r="I246" s="9">
        <v>2064</v>
      </c>
      <c r="J246" s="9">
        <v>1951</v>
      </c>
      <c r="K246" s="9" t="s">
        <v>313</v>
      </c>
      <c r="L246" s="9" t="s">
        <v>313</v>
      </c>
      <c r="M246" s="10">
        <v>6.1070899999999997E-2</v>
      </c>
      <c r="N246" s="10">
        <v>6.1070899999999997E-2</v>
      </c>
      <c r="O246" s="10">
        <v>5.7566399999999997E-2</v>
      </c>
      <c r="P246" s="10">
        <v>0</v>
      </c>
      <c r="Q246" s="10">
        <v>0</v>
      </c>
      <c r="R246" s="10">
        <v>0</v>
      </c>
      <c r="S246" s="11">
        <v>384</v>
      </c>
      <c r="T246" s="9">
        <v>2451</v>
      </c>
      <c r="U246" s="9">
        <v>150</v>
      </c>
      <c r="V246" s="20">
        <v>150</v>
      </c>
      <c r="W246" s="27">
        <f t="shared" si="15"/>
        <v>150000</v>
      </c>
      <c r="X246" s="27">
        <f t="shared" si="16"/>
        <v>74754.3</v>
      </c>
      <c r="Y246" s="28" t="str">
        <f t="shared" si="17"/>
        <v>N</v>
      </c>
      <c r="Z246" s="28" t="str">
        <f t="shared" si="18"/>
        <v>N</v>
      </c>
      <c r="AA246" s="27">
        <f t="shared" si="19"/>
        <v>75245.7</v>
      </c>
    </row>
    <row r="247" spans="1:27" x14ac:dyDescent="0.25">
      <c r="A247" s="7" t="s">
        <v>291</v>
      </c>
      <c r="B247" s="8" t="s">
        <v>235</v>
      </c>
      <c r="C247" s="9">
        <v>266</v>
      </c>
      <c r="D247" s="9">
        <v>302</v>
      </c>
      <c r="E247" s="9">
        <v>547</v>
      </c>
      <c r="F247" s="9" t="s">
        <v>313</v>
      </c>
      <c r="G247" s="9" t="s">
        <v>313</v>
      </c>
      <c r="H247" s="9">
        <v>268</v>
      </c>
      <c r="I247" s="9">
        <v>301</v>
      </c>
      <c r="J247" s="9">
        <v>547</v>
      </c>
      <c r="K247" s="9" t="s">
        <v>313</v>
      </c>
      <c r="L247" s="9" t="s">
        <v>313</v>
      </c>
      <c r="M247" s="10">
        <v>-5.7841999999999998E-3</v>
      </c>
      <c r="N247" s="10">
        <v>-5.7841999999999998E-3</v>
      </c>
      <c r="O247" s="10">
        <v>-8.2032999999999997E-4</v>
      </c>
      <c r="P247" s="10">
        <v>0</v>
      </c>
      <c r="Q247" s="10">
        <v>0</v>
      </c>
      <c r="R247" s="10">
        <v>0</v>
      </c>
      <c r="S247" s="11">
        <v>21</v>
      </c>
      <c r="T247" s="9">
        <v>266</v>
      </c>
      <c r="U247" s="9">
        <v>-2</v>
      </c>
      <c r="V247" s="20">
        <v>-2</v>
      </c>
      <c r="W247" s="27">
        <f t="shared" si="15"/>
        <v>-2000</v>
      </c>
      <c r="X247" s="27">
        <f t="shared" si="16"/>
        <v>-10166.200000000001</v>
      </c>
      <c r="Y247" s="28" t="str">
        <f t="shared" si="17"/>
        <v>Y</v>
      </c>
      <c r="Z247" s="28" t="str">
        <f t="shared" si="18"/>
        <v>N</v>
      </c>
      <c r="AA247" s="27">
        <f t="shared" si="19"/>
        <v>8166.2000000000007</v>
      </c>
    </row>
    <row r="248" spans="1:27" x14ac:dyDescent="0.25">
      <c r="A248" s="7" t="s">
        <v>291</v>
      </c>
      <c r="B248" s="8" t="s">
        <v>236</v>
      </c>
      <c r="C248" s="9">
        <v>3544</v>
      </c>
      <c r="D248" s="9">
        <v>4489</v>
      </c>
      <c r="E248" s="9">
        <v>4874</v>
      </c>
      <c r="F248" s="9">
        <v>6252</v>
      </c>
      <c r="G248" s="10">
        <v>-0.14437246300000001</v>
      </c>
      <c r="H248" s="9">
        <v>3246</v>
      </c>
      <c r="I248" s="9">
        <v>3976</v>
      </c>
      <c r="J248" s="9">
        <v>4390</v>
      </c>
      <c r="K248" s="9">
        <v>5856</v>
      </c>
      <c r="L248" s="10">
        <v>-0.148552882</v>
      </c>
      <c r="M248" s="10">
        <v>8.4080690999999999E-2</v>
      </c>
      <c r="N248" s="10">
        <v>8.4080690999999999E-2</v>
      </c>
      <c r="O248" s="10">
        <v>0.100371962</v>
      </c>
      <c r="P248" s="10">
        <v>1.42211E-2</v>
      </c>
      <c r="Q248" s="10">
        <v>0.291602625</v>
      </c>
      <c r="R248" s="10">
        <v>1.9382699999999999E-2</v>
      </c>
      <c r="S248" s="11">
        <v>1613</v>
      </c>
      <c r="T248" s="9">
        <v>3544</v>
      </c>
      <c r="U248" s="9">
        <v>298</v>
      </c>
      <c r="V248" s="20">
        <v>298</v>
      </c>
      <c r="W248" s="27">
        <f t="shared" si="15"/>
        <v>298000</v>
      </c>
      <c r="X248" s="27">
        <f t="shared" si="16"/>
        <v>189199.2</v>
      </c>
      <c r="Y248" s="28" t="str">
        <f t="shared" si="17"/>
        <v>N</v>
      </c>
      <c r="Z248" s="28" t="str">
        <f t="shared" si="18"/>
        <v>N</v>
      </c>
      <c r="AA248" s="27">
        <f t="shared" si="19"/>
        <v>108800.79999999999</v>
      </c>
    </row>
    <row r="249" spans="1:27" x14ac:dyDescent="0.25">
      <c r="A249" s="7" t="s">
        <v>291</v>
      </c>
      <c r="B249" s="8" t="s">
        <v>237</v>
      </c>
      <c r="C249" s="9">
        <v>3302</v>
      </c>
      <c r="D249" s="9">
        <v>4270</v>
      </c>
      <c r="E249" s="9">
        <v>4077</v>
      </c>
      <c r="F249" s="9">
        <v>3322</v>
      </c>
      <c r="G249" s="10">
        <v>-2.0230999999999999E-3</v>
      </c>
      <c r="H249" s="9">
        <v>2744</v>
      </c>
      <c r="I249" s="9">
        <v>3573</v>
      </c>
      <c r="J249" s="9">
        <v>3394</v>
      </c>
      <c r="K249" s="9">
        <v>2900</v>
      </c>
      <c r="L249" s="10">
        <v>-1.7964999999999998E-2</v>
      </c>
      <c r="M249" s="10">
        <v>0.169153418</v>
      </c>
      <c r="N249" s="10">
        <v>0.169153418</v>
      </c>
      <c r="O249" s="10">
        <v>0.166458779</v>
      </c>
      <c r="P249" s="10">
        <v>1.1230499999999999E-2</v>
      </c>
      <c r="Q249" s="10">
        <v>0.33431983799999998</v>
      </c>
      <c r="R249" s="10">
        <v>3.6398399999999997E-2</v>
      </c>
      <c r="S249" s="11">
        <v>1663</v>
      </c>
      <c r="T249" s="9">
        <v>3302</v>
      </c>
      <c r="U249" s="9">
        <v>559</v>
      </c>
      <c r="V249" s="20">
        <v>559</v>
      </c>
      <c r="W249" s="27">
        <f t="shared" si="15"/>
        <v>559000</v>
      </c>
      <c r="X249" s="27">
        <f t="shared" si="16"/>
        <v>457628.6</v>
      </c>
      <c r="Y249" s="28" t="str">
        <f t="shared" si="17"/>
        <v>N</v>
      </c>
      <c r="Z249" s="28" t="str">
        <f t="shared" si="18"/>
        <v>N</v>
      </c>
      <c r="AA249" s="27">
        <f t="shared" si="19"/>
        <v>101371.40000000002</v>
      </c>
    </row>
    <row r="250" spans="1:27" x14ac:dyDescent="0.25">
      <c r="A250" s="7" t="s">
        <v>291</v>
      </c>
      <c r="B250" s="8" t="s">
        <v>238</v>
      </c>
      <c r="C250" s="9">
        <v>1003</v>
      </c>
      <c r="D250" s="9">
        <v>2174</v>
      </c>
      <c r="E250" s="9">
        <v>4881</v>
      </c>
      <c r="F250" s="9">
        <v>5349</v>
      </c>
      <c r="G250" s="10">
        <v>-0.27082571100000002</v>
      </c>
      <c r="H250" s="9">
        <v>1674</v>
      </c>
      <c r="I250" s="9">
        <v>2575</v>
      </c>
      <c r="J250" s="9">
        <v>4521</v>
      </c>
      <c r="K250" s="9">
        <v>4688</v>
      </c>
      <c r="L250" s="10">
        <v>-0.21433189699999999</v>
      </c>
      <c r="M250" s="10">
        <v>-0.66853731500000002</v>
      </c>
      <c r="N250" s="10">
        <v>-0.66853731500000002</v>
      </c>
      <c r="O250" s="10">
        <v>-8.8381673999999993E-2</v>
      </c>
      <c r="P250" s="10">
        <v>1.4046899999999999E-2</v>
      </c>
      <c r="Q250" s="10">
        <v>5.43528E-2</v>
      </c>
      <c r="R250" s="10">
        <v>6.24971E-2</v>
      </c>
      <c r="S250" s="11">
        <v>402</v>
      </c>
      <c r="T250" s="9">
        <v>1003</v>
      </c>
      <c r="U250" s="9">
        <v>-671</v>
      </c>
      <c r="V250" s="20">
        <v>-671</v>
      </c>
      <c r="W250" s="27">
        <f t="shared" si="15"/>
        <v>-671000</v>
      </c>
      <c r="X250" s="27">
        <f t="shared" si="16"/>
        <v>-701792.1</v>
      </c>
      <c r="Y250" s="28" t="str">
        <f t="shared" si="17"/>
        <v>Y</v>
      </c>
      <c r="Z250" s="28" t="str">
        <f t="shared" si="18"/>
        <v>N</v>
      </c>
      <c r="AA250" s="27">
        <f t="shared" si="19"/>
        <v>30792.099999999977</v>
      </c>
    </row>
    <row r="251" spans="1:27" x14ac:dyDescent="0.25">
      <c r="A251" s="7" t="s">
        <v>291</v>
      </c>
      <c r="B251" s="8" t="s">
        <v>239</v>
      </c>
      <c r="C251" s="9">
        <v>255</v>
      </c>
      <c r="D251" s="9">
        <v>252</v>
      </c>
      <c r="E251" s="9" t="s">
        <v>313</v>
      </c>
      <c r="F251" s="9" t="s">
        <v>313</v>
      </c>
      <c r="G251" s="9" t="s">
        <v>313</v>
      </c>
      <c r="H251" s="9">
        <v>251</v>
      </c>
      <c r="I251" s="9">
        <v>226</v>
      </c>
      <c r="J251" s="9" t="s">
        <v>313</v>
      </c>
      <c r="K251" s="9" t="s">
        <v>313</v>
      </c>
      <c r="L251" s="9" t="s">
        <v>313</v>
      </c>
      <c r="M251" s="10">
        <v>1.5929100000000002E-2</v>
      </c>
      <c r="N251" s="10">
        <v>1.5929100000000002E-2</v>
      </c>
      <c r="O251" s="9" t="s">
        <v>313</v>
      </c>
      <c r="P251" s="9" t="s">
        <v>313</v>
      </c>
      <c r="Q251" s="10">
        <v>0</v>
      </c>
      <c r="R251" s="10">
        <v>0</v>
      </c>
      <c r="S251" s="11">
        <v>119</v>
      </c>
      <c r="T251" s="9">
        <v>255</v>
      </c>
      <c r="U251" s="9">
        <v>4</v>
      </c>
      <c r="V251" s="20">
        <v>4</v>
      </c>
      <c r="W251" s="27">
        <f t="shared" si="15"/>
        <v>4000</v>
      </c>
      <c r="X251" s="27">
        <f t="shared" si="16"/>
        <v>-3828.5</v>
      </c>
      <c r="Y251" s="28" t="str">
        <f t="shared" si="17"/>
        <v>Y</v>
      </c>
      <c r="Z251" s="28" t="str">
        <f t="shared" si="18"/>
        <v>Y</v>
      </c>
      <c r="AA251" s="27">
        <f t="shared" si="19"/>
        <v>7828.5</v>
      </c>
    </row>
    <row r="252" spans="1:27" x14ac:dyDescent="0.25">
      <c r="A252" s="7" t="s">
        <v>291</v>
      </c>
      <c r="B252" s="8" t="s">
        <v>240</v>
      </c>
      <c r="C252" s="9">
        <v>1259</v>
      </c>
      <c r="D252" s="9">
        <v>1929</v>
      </c>
      <c r="E252" s="9">
        <v>1779</v>
      </c>
      <c r="F252" s="9">
        <v>2052</v>
      </c>
      <c r="G252" s="10" t="s">
        <v>312</v>
      </c>
      <c r="H252" s="9">
        <v>1140</v>
      </c>
      <c r="I252" s="9">
        <v>1575</v>
      </c>
      <c r="J252" s="9">
        <v>1377</v>
      </c>
      <c r="K252" s="9">
        <v>1203</v>
      </c>
      <c r="L252" s="10" t="s">
        <v>312</v>
      </c>
      <c r="M252" s="10">
        <v>8.7166548999999996E-2</v>
      </c>
      <c r="N252" s="10">
        <v>8.7166548999999996E-2</v>
      </c>
      <c r="O252" s="10">
        <v>0.17437153799999999</v>
      </c>
      <c r="P252" s="10">
        <v>6.9735200000000004E-3</v>
      </c>
      <c r="Q252" s="10">
        <v>0.41681273899999999</v>
      </c>
      <c r="R252" s="10">
        <v>0</v>
      </c>
      <c r="S252" s="11">
        <v>2224</v>
      </c>
      <c r="T252" s="9">
        <v>1248</v>
      </c>
      <c r="U252" s="9">
        <v>109</v>
      </c>
      <c r="V252" s="20">
        <v>109</v>
      </c>
      <c r="W252" s="27">
        <f t="shared" si="15"/>
        <v>109000</v>
      </c>
      <c r="X252" s="27">
        <f t="shared" si="16"/>
        <v>70686.399999999994</v>
      </c>
      <c r="Y252" s="28" t="str">
        <f t="shared" si="17"/>
        <v>N</v>
      </c>
      <c r="Z252" s="28" t="str">
        <f t="shared" si="18"/>
        <v>N</v>
      </c>
      <c r="AA252" s="27">
        <f t="shared" si="19"/>
        <v>38313.600000000006</v>
      </c>
    </row>
    <row r="253" spans="1:27" x14ac:dyDescent="0.25">
      <c r="A253" s="7" t="s">
        <v>291</v>
      </c>
      <c r="B253" s="8" t="s">
        <v>241</v>
      </c>
      <c r="C253" s="9">
        <v>4521</v>
      </c>
      <c r="D253" s="9" t="s">
        <v>312</v>
      </c>
      <c r="E253" s="9" t="s">
        <v>312</v>
      </c>
      <c r="F253" s="9" t="s">
        <v>312</v>
      </c>
      <c r="G253" s="9" t="s">
        <v>312</v>
      </c>
      <c r="H253" s="9">
        <v>4303</v>
      </c>
      <c r="I253" s="9" t="s">
        <v>312</v>
      </c>
      <c r="J253" s="9" t="s">
        <v>312</v>
      </c>
      <c r="K253" s="9" t="s">
        <v>312</v>
      </c>
      <c r="L253" s="9" t="s">
        <v>312</v>
      </c>
      <c r="M253" s="10">
        <v>4.8258000000000002E-2</v>
      </c>
      <c r="N253" s="10">
        <v>5.2062200000000003E-2</v>
      </c>
      <c r="O253" s="9" t="s">
        <v>312</v>
      </c>
      <c r="P253" s="10">
        <v>0</v>
      </c>
      <c r="Q253" s="10">
        <v>0.30161455799999998</v>
      </c>
      <c r="R253" s="10">
        <v>0</v>
      </c>
      <c r="S253" s="11">
        <v>2534</v>
      </c>
      <c r="T253" s="9">
        <v>4521</v>
      </c>
      <c r="U253" s="9">
        <v>218</v>
      </c>
      <c r="V253" s="20">
        <v>236</v>
      </c>
      <c r="W253" s="27">
        <f t="shared" si="15"/>
        <v>236000</v>
      </c>
      <c r="X253" s="27">
        <f t="shared" si="16"/>
        <v>97205.299999999988</v>
      </c>
      <c r="Y253" s="28" t="str">
        <f t="shared" si="17"/>
        <v>N</v>
      </c>
      <c r="Z253" s="28" t="str">
        <f t="shared" si="18"/>
        <v>N</v>
      </c>
      <c r="AA253" s="27">
        <f t="shared" si="19"/>
        <v>138794.70000000001</v>
      </c>
    </row>
    <row r="254" spans="1:27" x14ac:dyDescent="0.25">
      <c r="A254" s="7" t="s">
        <v>291</v>
      </c>
      <c r="B254" s="8" t="s">
        <v>242</v>
      </c>
      <c r="C254" s="9">
        <v>1125</v>
      </c>
      <c r="D254" s="9">
        <v>1143</v>
      </c>
      <c r="E254" s="9">
        <v>848</v>
      </c>
      <c r="F254" s="9">
        <v>808</v>
      </c>
      <c r="G254" s="10">
        <v>0.13067193699999999</v>
      </c>
      <c r="H254" s="9">
        <v>850</v>
      </c>
      <c r="I254" s="9">
        <v>857</v>
      </c>
      <c r="J254" s="9">
        <v>710</v>
      </c>
      <c r="K254" s="9">
        <v>677</v>
      </c>
      <c r="L254" s="10">
        <v>8.5459969999999996E-2</v>
      </c>
      <c r="M254" s="10">
        <v>0.50717961</v>
      </c>
      <c r="N254" s="10">
        <v>0.50717961</v>
      </c>
      <c r="O254" s="10">
        <v>0.51419630100000002</v>
      </c>
      <c r="P254" s="10">
        <v>2.3339200000000001E-2</v>
      </c>
      <c r="Q254" s="10">
        <v>0</v>
      </c>
      <c r="R254" s="10">
        <v>0</v>
      </c>
      <c r="S254" s="11">
        <v>2456</v>
      </c>
      <c r="T254" s="9">
        <v>1725</v>
      </c>
      <c r="U254" s="9">
        <v>875</v>
      </c>
      <c r="V254" s="20">
        <v>875</v>
      </c>
      <c r="W254" s="27">
        <f t="shared" si="15"/>
        <v>875000</v>
      </c>
      <c r="X254" s="27">
        <f t="shared" si="16"/>
        <v>822042.5</v>
      </c>
      <c r="Y254" s="28" t="str">
        <f t="shared" si="17"/>
        <v>N</v>
      </c>
      <c r="Z254" s="28" t="str">
        <f t="shared" si="18"/>
        <v>N</v>
      </c>
      <c r="AA254" s="27">
        <f t="shared" si="19"/>
        <v>52957.5</v>
      </c>
    </row>
    <row r="255" spans="1:27" x14ac:dyDescent="0.25">
      <c r="A255" s="7" t="s">
        <v>291</v>
      </c>
      <c r="B255" s="8" t="s">
        <v>243</v>
      </c>
      <c r="C255" s="9">
        <v>16108</v>
      </c>
      <c r="D255" s="9">
        <v>16680</v>
      </c>
      <c r="E255" s="9">
        <v>14634</v>
      </c>
      <c r="F255" s="9">
        <v>15502</v>
      </c>
      <c r="G255" s="10">
        <v>1.3030699999999999E-2</v>
      </c>
      <c r="H255" s="9">
        <v>9585</v>
      </c>
      <c r="I255" s="9">
        <v>9175</v>
      </c>
      <c r="J255" s="9">
        <v>8648</v>
      </c>
      <c r="K255" s="9">
        <v>8998</v>
      </c>
      <c r="L255" s="10">
        <v>2.1732899999999999E-2</v>
      </c>
      <c r="M255" s="10">
        <v>0.40497736499999998</v>
      </c>
      <c r="N255" s="10">
        <v>0.40497736499999998</v>
      </c>
      <c r="O255" s="10">
        <v>0.422043644</v>
      </c>
      <c r="P255" s="10">
        <v>3.5891400000000002E-3</v>
      </c>
      <c r="Q255" s="10">
        <v>7.3027362999999998E-2</v>
      </c>
      <c r="R255" s="10">
        <v>0</v>
      </c>
      <c r="S255" s="11">
        <v>5808</v>
      </c>
      <c r="T255" s="9">
        <v>16108</v>
      </c>
      <c r="U255" s="9">
        <v>6523</v>
      </c>
      <c r="V255" s="20">
        <v>6523</v>
      </c>
      <c r="W255" s="27">
        <f t="shared" si="15"/>
        <v>6523000</v>
      </c>
      <c r="X255" s="27">
        <f t="shared" si="16"/>
        <v>6028484.4000000004</v>
      </c>
      <c r="Y255" s="28" t="str">
        <f t="shared" si="17"/>
        <v>N</v>
      </c>
      <c r="Z255" s="28" t="str">
        <f t="shared" si="18"/>
        <v>N</v>
      </c>
      <c r="AA255" s="27">
        <f t="shared" si="19"/>
        <v>494515.59999999963</v>
      </c>
    </row>
    <row r="256" spans="1:27" x14ac:dyDescent="0.25">
      <c r="A256" s="7" t="s">
        <v>291</v>
      </c>
      <c r="B256" s="8" t="s">
        <v>244</v>
      </c>
      <c r="C256" s="9">
        <v>335</v>
      </c>
      <c r="D256" s="9" t="s">
        <v>313</v>
      </c>
      <c r="E256" s="9" t="s">
        <v>313</v>
      </c>
      <c r="F256" s="9" t="s">
        <v>313</v>
      </c>
      <c r="G256" s="9" t="s">
        <v>313</v>
      </c>
      <c r="H256" s="9">
        <v>341</v>
      </c>
      <c r="I256" s="9" t="s">
        <v>313</v>
      </c>
      <c r="J256" s="9" t="s">
        <v>313</v>
      </c>
      <c r="K256" s="9" t="s">
        <v>313</v>
      </c>
      <c r="L256" s="9" t="s">
        <v>313</v>
      </c>
      <c r="M256" s="10">
        <v>-1.6542000000000001E-2</v>
      </c>
      <c r="N256" s="10">
        <v>-1.6504999999999999E-2</v>
      </c>
      <c r="O256" s="9" t="s">
        <v>313</v>
      </c>
      <c r="P256" s="9" t="s">
        <v>313</v>
      </c>
      <c r="Q256" s="10">
        <v>0.47287215700000002</v>
      </c>
      <c r="R256" s="10">
        <v>0</v>
      </c>
      <c r="S256" s="11">
        <v>455</v>
      </c>
      <c r="T256" s="9">
        <v>335</v>
      </c>
      <c r="U256" s="9">
        <v>-6</v>
      </c>
      <c r="V256" s="20">
        <v>-6</v>
      </c>
      <c r="W256" s="27">
        <f t="shared" si="15"/>
        <v>-6000</v>
      </c>
      <c r="X256" s="27">
        <f t="shared" si="16"/>
        <v>-16284.5</v>
      </c>
      <c r="Y256" s="28" t="str">
        <f t="shared" si="17"/>
        <v>Y</v>
      </c>
      <c r="Z256" s="28" t="str">
        <f t="shared" si="18"/>
        <v>N</v>
      </c>
      <c r="AA256" s="27">
        <f t="shared" si="19"/>
        <v>10284.5</v>
      </c>
    </row>
    <row r="257" spans="1:27" x14ac:dyDescent="0.25">
      <c r="A257" s="7" t="s">
        <v>291</v>
      </c>
      <c r="B257" s="8" t="s">
        <v>245</v>
      </c>
      <c r="C257" s="9">
        <v>154</v>
      </c>
      <c r="D257" s="9">
        <v>2184</v>
      </c>
      <c r="E257" s="9">
        <v>1657</v>
      </c>
      <c r="F257" s="9">
        <v>1676</v>
      </c>
      <c r="G257" s="10">
        <v>-0.30270091599999999</v>
      </c>
      <c r="H257" s="9">
        <v>0</v>
      </c>
      <c r="I257" s="9">
        <v>2064</v>
      </c>
      <c r="J257" s="9">
        <v>2064</v>
      </c>
      <c r="K257" s="9">
        <v>2015</v>
      </c>
      <c r="L257" s="10">
        <v>-0.33333333300000001</v>
      </c>
      <c r="M257" s="10">
        <v>1</v>
      </c>
      <c r="N257" s="10">
        <v>1</v>
      </c>
      <c r="O257" s="10">
        <v>-3.2878999999999999E-2</v>
      </c>
      <c r="P257" s="10">
        <v>0</v>
      </c>
      <c r="Q257" s="10">
        <v>0.26667621899999999</v>
      </c>
      <c r="R257" s="10">
        <v>1.1615E-3</v>
      </c>
      <c r="S257" s="11">
        <v>1321</v>
      </c>
      <c r="T257" s="9">
        <v>154</v>
      </c>
      <c r="U257" s="9">
        <v>154</v>
      </c>
      <c r="V257" s="20">
        <v>154</v>
      </c>
      <c r="W257" s="27">
        <f t="shared" si="15"/>
        <v>154000</v>
      </c>
      <c r="X257" s="27">
        <f t="shared" si="16"/>
        <v>149272.20000000001</v>
      </c>
      <c r="Y257" s="28" t="str">
        <f t="shared" si="17"/>
        <v>N</v>
      </c>
      <c r="Z257" s="28" t="str">
        <f t="shared" si="18"/>
        <v>N</v>
      </c>
      <c r="AA257" s="27">
        <f t="shared" si="19"/>
        <v>4727.7999999999884</v>
      </c>
    </row>
    <row r="258" spans="1:27" x14ac:dyDescent="0.25">
      <c r="A258" s="7" t="s">
        <v>291</v>
      </c>
      <c r="B258" s="8" t="s">
        <v>246</v>
      </c>
      <c r="C258" s="9">
        <v>4989</v>
      </c>
      <c r="D258" s="9">
        <v>4030</v>
      </c>
      <c r="E258" s="9">
        <v>3683</v>
      </c>
      <c r="F258" s="9">
        <v>2729</v>
      </c>
      <c r="G258" s="10">
        <v>0.27613116700000001</v>
      </c>
      <c r="H258" s="9">
        <v>4193</v>
      </c>
      <c r="I258" s="9">
        <v>3298</v>
      </c>
      <c r="J258" s="9">
        <v>3052</v>
      </c>
      <c r="K258" s="9">
        <v>2373</v>
      </c>
      <c r="L258" s="10">
        <v>0.25563190200000002</v>
      </c>
      <c r="M258" s="10">
        <v>0.15967411200000001</v>
      </c>
      <c r="N258" s="10">
        <v>0.15967411200000001</v>
      </c>
      <c r="O258" s="10">
        <v>0.17005230800000001</v>
      </c>
      <c r="P258" s="10">
        <v>0</v>
      </c>
      <c r="Q258" s="10">
        <v>0.40579983800000002</v>
      </c>
      <c r="R258" s="10">
        <v>4.4499700000000003E-2</v>
      </c>
      <c r="S258" s="11">
        <v>2619</v>
      </c>
      <c r="T258" s="9">
        <v>4989</v>
      </c>
      <c r="U258" s="9">
        <v>797</v>
      </c>
      <c r="V258" s="20">
        <v>797</v>
      </c>
      <c r="W258" s="27">
        <f t="shared" si="15"/>
        <v>797000</v>
      </c>
      <c r="X258" s="27">
        <f t="shared" si="16"/>
        <v>643837.69999999995</v>
      </c>
      <c r="Y258" s="28" t="str">
        <f t="shared" si="17"/>
        <v>N</v>
      </c>
      <c r="Z258" s="28" t="str">
        <f t="shared" si="18"/>
        <v>N</v>
      </c>
      <c r="AA258" s="27">
        <f t="shared" si="19"/>
        <v>153162.30000000005</v>
      </c>
    </row>
    <row r="259" spans="1:27" x14ac:dyDescent="0.25">
      <c r="A259" s="7" t="s">
        <v>291</v>
      </c>
      <c r="B259" s="8" t="s">
        <v>247</v>
      </c>
      <c r="C259" s="9">
        <v>316</v>
      </c>
      <c r="D259" s="9">
        <v>331</v>
      </c>
      <c r="E259" s="9">
        <v>327</v>
      </c>
      <c r="F259" s="9">
        <v>376</v>
      </c>
      <c r="G259" s="10">
        <v>-5.2849E-2</v>
      </c>
      <c r="H259" s="9">
        <v>316</v>
      </c>
      <c r="I259" s="9">
        <v>329</v>
      </c>
      <c r="J259" s="9">
        <v>308</v>
      </c>
      <c r="K259" s="9">
        <v>372</v>
      </c>
      <c r="L259" s="10">
        <v>-5.0277000000000002E-2</v>
      </c>
      <c r="M259" s="10">
        <v>1.86567E-3</v>
      </c>
      <c r="N259" s="10">
        <v>1.86567E-3</v>
      </c>
      <c r="O259" s="10">
        <v>2.2780499999999999E-2</v>
      </c>
      <c r="P259" s="10">
        <v>0</v>
      </c>
      <c r="Q259" s="10">
        <v>0.65384627500000003</v>
      </c>
      <c r="R259" s="10">
        <v>0</v>
      </c>
      <c r="S259" s="11">
        <v>354</v>
      </c>
      <c r="T259" s="9">
        <v>316</v>
      </c>
      <c r="U259" s="9">
        <v>1</v>
      </c>
      <c r="V259" s="20">
        <v>1</v>
      </c>
      <c r="W259" s="27">
        <f t="shared" si="15"/>
        <v>1000</v>
      </c>
      <c r="X259" s="27">
        <f t="shared" si="16"/>
        <v>-8701.2000000000007</v>
      </c>
      <c r="Y259" s="28" t="str">
        <f t="shared" si="17"/>
        <v>Y</v>
      </c>
      <c r="Z259" s="28" t="str">
        <f t="shared" si="18"/>
        <v>Y</v>
      </c>
      <c r="AA259" s="27">
        <f t="shared" si="19"/>
        <v>9701.2000000000007</v>
      </c>
    </row>
    <row r="260" spans="1:27" x14ac:dyDescent="0.25">
      <c r="A260" s="7" t="s">
        <v>291</v>
      </c>
      <c r="B260" s="8" t="s">
        <v>248</v>
      </c>
      <c r="C260" s="9">
        <v>3802</v>
      </c>
      <c r="D260" s="9">
        <v>4657</v>
      </c>
      <c r="E260" s="9">
        <v>3683</v>
      </c>
      <c r="F260" s="9">
        <v>3768</v>
      </c>
      <c r="G260" s="10">
        <v>3.03149E-3</v>
      </c>
      <c r="H260" s="9">
        <v>2944</v>
      </c>
      <c r="I260" s="9">
        <v>3116</v>
      </c>
      <c r="J260" s="9">
        <v>2915</v>
      </c>
      <c r="K260" s="9">
        <v>2665</v>
      </c>
      <c r="L260" s="10">
        <v>3.4965299999999998E-2</v>
      </c>
      <c r="M260" s="10">
        <v>0.225573737</v>
      </c>
      <c r="N260" s="10">
        <v>0.21979954400000001</v>
      </c>
      <c r="O260" s="10">
        <v>0.25286738199999997</v>
      </c>
      <c r="P260" s="10">
        <v>-2.2563000000000001E-3</v>
      </c>
      <c r="Q260" s="10">
        <v>0.26686779799999999</v>
      </c>
      <c r="R260" s="10">
        <v>0</v>
      </c>
      <c r="S260" s="11">
        <v>6937</v>
      </c>
      <c r="T260" s="9">
        <v>3802</v>
      </c>
      <c r="U260" s="9">
        <v>858</v>
      </c>
      <c r="V260" s="20">
        <v>829</v>
      </c>
      <c r="W260" s="27">
        <f t="shared" ref="W260:W295" si="20">V260*1000</f>
        <v>829000</v>
      </c>
      <c r="X260" s="27">
        <f t="shared" ref="X260:X295" si="21">W260-(T260*1000*0.0307)</f>
        <v>712278.6</v>
      </c>
      <c r="Y260" s="28" t="str">
        <f t="shared" ref="Y260:Y295" si="22">IF(X260&lt;0,"Y","N")</f>
        <v>N</v>
      </c>
      <c r="Z260" s="28" t="str">
        <f t="shared" ref="Z260:Z295" si="23">IF(AND(W260&gt;0,X260&lt;0),"Y","N")</f>
        <v>N</v>
      </c>
      <c r="AA260" s="27">
        <f t="shared" ref="AA260:AA295" si="24">W260-X260</f>
        <v>116721.40000000002</v>
      </c>
    </row>
    <row r="261" spans="1:27" x14ac:dyDescent="0.25">
      <c r="A261" s="7" t="s">
        <v>291</v>
      </c>
      <c r="B261" s="8" t="s">
        <v>249</v>
      </c>
      <c r="C261" s="9">
        <v>4294</v>
      </c>
      <c r="D261" s="9">
        <v>4333</v>
      </c>
      <c r="E261" s="9">
        <v>3827</v>
      </c>
      <c r="F261" s="9">
        <v>3522</v>
      </c>
      <c r="G261" s="10">
        <v>7.3048419000000003E-2</v>
      </c>
      <c r="H261" s="9">
        <v>3573</v>
      </c>
      <c r="I261" s="9">
        <v>3246</v>
      </c>
      <c r="J261" s="9">
        <v>3142</v>
      </c>
      <c r="K261" s="9">
        <v>3021</v>
      </c>
      <c r="L261" s="10">
        <v>6.0886599999999999E-2</v>
      </c>
      <c r="M261" s="10">
        <v>0.167837875</v>
      </c>
      <c r="N261" s="10">
        <v>0.167837875</v>
      </c>
      <c r="O261" s="10">
        <v>0.20017643099999999</v>
      </c>
      <c r="P261" s="10">
        <v>0</v>
      </c>
      <c r="Q261" s="10">
        <v>0.425872001</v>
      </c>
      <c r="R261" s="10">
        <v>3.7795000000000002E-2</v>
      </c>
      <c r="S261" s="11">
        <v>3757</v>
      </c>
      <c r="T261" s="9">
        <v>4294</v>
      </c>
      <c r="U261" s="9">
        <v>721</v>
      </c>
      <c r="V261" s="20">
        <v>721</v>
      </c>
      <c r="W261" s="27">
        <f t="shared" si="20"/>
        <v>721000</v>
      </c>
      <c r="X261" s="27">
        <f t="shared" si="21"/>
        <v>589174.19999999995</v>
      </c>
      <c r="Y261" s="28" t="str">
        <f t="shared" si="22"/>
        <v>N</v>
      </c>
      <c r="Z261" s="28" t="str">
        <f t="shared" si="23"/>
        <v>N</v>
      </c>
      <c r="AA261" s="27">
        <f t="shared" si="24"/>
        <v>131825.80000000005</v>
      </c>
    </row>
    <row r="262" spans="1:27" x14ac:dyDescent="0.25">
      <c r="A262" s="7" t="s">
        <v>291</v>
      </c>
      <c r="B262" s="8" t="s">
        <v>250</v>
      </c>
      <c r="C262" s="9">
        <v>5526</v>
      </c>
      <c r="D262" s="9">
        <v>5398</v>
      </c>
      <c r="E262" s="9">
        <v>4576</v>
      </c>
      <c r="F262" s="9">
        <v>3732</v>
      </c>
      <c r="G262" s="10">
        <v>0.16020964700000001</v>
      </c>
      <c r="H262" s="9">
        <v>3893</v>
      </c>
      <c r="I262" s="9">
        <v>3672</v>
      </c>
      <c r="J262" s="9">
        <v>2917</v>
      </c>
      <c r="K262" s="9">
        <v>2259</v>
      </c>
      <c r="L262" s="10">
        <v>0.24109383200000001</v>
      </c>
      <c r="M262" s="10">
        <v>0.29551122000000002</v>
      </c>
      <c r="N262" s="10">
        <v>0.29552766499999999</v>
      </c>
      <c r="O262" s="10">
        <v>0.32372289399999998</v>
      </c>
      <c r="P262" s="10">
        <v>2.7241800000000001E-3</v>
      </c>
      <c r="Q262" s="10">
        <v>0.58083811399999996</v>
      </c>
      <c r="R262" s="10">
        <v>1.0671399999999999E-2</v>
      </c>
      <c r="S262" s="11">
        <v>4908</v>
      </c>
      <c r="T262" s="9">
        <v>5526</v>
      </c>
      <c r="U262" s="9">
        <v>1633</v>
      </c>
      <c r="V262" s="20">
        <v>1633</v>
      </c>
      <c r="W262" s="27">
        <f t="shared" si="20"/>
        <v>1633000</v>
      </c>
      <c r="X262" s="27">
        <f t="shared" si="21"/>
        <v>1463351.8</v>
      </c>
      <c r="Y262" s="28" t="str">
        <f t="shared" si="22"/>
        <v>N</v>
      </c>
      <c r="Z262" s="28" t="str">
        <f t="shared" si="23"/>
        <v>N</v>
      </c>
      <c r="AA262" s="27">
        <f t="shared" si="24"/>
        <v>169648.19999999995</v>
      </c>
    </row>
    <row r="263" spans="1:27" x14ac:dyDescent="0.25">
      <c r="A263" s="7" t="s">
        <v>291</v>
      </c>
      <c r="B263" s="8" t="s">
        <v>251</v>
      </c>
      <c r="C263" s="9">
        <v>55</v>
      </c>
      <c r="D263" s="9">
        <v>94</v>
      </c>
      <c r="E263" s="9">
        <v>99</v>
      </c>
      <c r="F263" s="9">
        <v>233</v>
      </c>
      <c r="G263" s="10">
        <v>-0.25516736299999998</v>
      </c>
      <c r="H263" s="9">
        <v>315</v>
      </c>
      <c r="I263" s="9">
        <v>540</v>
      </c>
      <c r="J263" s="9">
        <v>461</v>
      </c>
      <c r="K263" s="9">
        <v>419</v>
      </c>
      <c r="L263" s="10">
        <v>-8.2875997000000007E-2</v>
      </c>
      <c r="M263" s="10">
        <v>-4.7678891700000001</v>
      </c>
      <c r="N263" s="10">
        <v>-4.7678891700000001</v>
      </c>
      <c r="O263" s="10">
        <v>-4.3231825879999999</v>
      </c>
      <c r="P263" s="10" t="s">
        <v>313</v>
      </c>
      <c r="Q263" s="10">
        <v>0</v>
      </c>
      <c r="R263" s="10">
        <v>0</v>
      </c>
      <c r="S263" s="11">
        <v>191</v>
      </c>
      <c r="T263" s="9">
        <v>55</v>
      </c>
      <c r="U263" s="9">
        <v>-261</v>
      </c>
      <c r="V263" s="20">
        <v>-261</v>
      </c>
      <c r="W263" s="27">
        <f t="shared" si="20"/>
        <v>-261000</v>
      </c>
      <c r="X263" s="27">
        <f t="shared" si="21"/>
        <v>-262688.5</v>
      </c>
      <c r="Y263" s="28" t="str">
        <f t="shared" si="22"/>
        <v>Y</v>
      </c>
      <c r="Z263" s="28" t="str">
        <f t="shared" si="23"/>
        <v>N</v>
      </c>
      <c r="AA263" s="27">
        <f t="shared" si="24"/>
        <v>1688.5</v>
      </c>
    </row>
    <row r="264" spans="1:27" x14ac:dyDescent="0.25">
      <c r="A264" s="7" t="s">
        <v>291</v>
      </c>
      <c r="B264" s="8" t="s">
        <v>252</v>
      </c>
      <c r="C264" s="9">
        <v>2203</v>
      </c>
      <c r="D264" s="9">
        <v>2455</v>
      </c>
      <c r="E264" s="9">
        <v>2802</v>
      </c>
      <c r="F264" s="9">
        <v>2779</v>
      </c>
      <c r="G264" s="10">
        <v>-6.9124969999999994E-2</v>
      </c>
      <c r="H264" s="9">
        <v>2143</v>
      </c>
      <c r="I264" s="9">
        <v>2240</v>
      </c>
      <c r="J264" s="9">
        <v>2506</v>
      </c>
      <c r="K264" s="9">
        <v>2455</v>
      </c>
      <c r="L264" s="10">
        <v>-4.2328999999999999E-2</v>
      </c>
      <c r="M264" s="10">
        <v>2.7148599999999998E-2</v>
      </c>
      <c r="N264" s="10">
        <v>2.7148599999999998E-2</v>
      </c>
      <c r="O264" s="10">
        <v>7.6508461E-2</v>
      </c>
      <c r="P264" s="10">
        <v>0</v>
      </c>
      <c r="Q264" s="10">
        <v>0.16999998199999999</v>
      </c>
      <c r="R264" s="10">
        <v>0</v>
      </c>
      <c r="S264" s="11">
        <v>3413</v>
      </c>
      <c r="T264" s="9">
        <v>2203</v>
      </c>
      <c r="U264" s="9">
        <v>60</v>
      </c>
      <c r="V264" s="20">
        <v>60</v>
      </c>
      <c r="W264" s="27">
        <f t="shared" si="20"/>
        <v>60000</v>
      </c>
      <c r="X264" s="27">
        <f t="shared" si="21"/>
        <v>-7632.1000000000058</v>
      </c>
      <c r="Y264" s="28" t="str">
        <f t="shared" si="22"/>
        <v>Y</v>
      </c>
      <c r="Z264" s="28" t="str">
        <f t="shared" si="23"/>
        <v>Y</v>
      </c>
      <c r="AA264" s="27">
        <f t="shared" si="24"/>
        <v>67632.100000000006</v>
      </c>
    </row>
    <row r="265" spans="1:27" x14ac:dyDescent="0.25">
      <c r="A265" s="7" t="s">
        <v>291</v>
      </c>
      <c r="B265" s="8" t="s">
        <v>253</v>
      </c>
      <c r="C265" s="9">
        <v>1525</v>
      </c>
      <c r="D265" s="9">
        <v>1715</v>
      </c>
      <c r="E265" s="9">
        <v>1872</v>
      </c>
      <c r="F265" s="9">
        <v>1841</v>
      </c>
      <c r="G265" s="10">
        <v>-5.7173000000000002E-2</v>
      </c>
      <c r="H265" s="9">
        <v>1105</v>
      </c>
      <c r="I265" s="9">
        <v>1161</v>
      </c>
      <c r="J265" s="9">
        <v>1254</v>
      </c>
      <c r="K265" s="9">
        <v>1229</v>
      </c>
      <c r="L265" s="10">
        <v>-3.3609E-2</v>
      </c>
      <c r="M265" s="10">
        <v>0.27527532300000002</v>
      </c>
      <c r="N265" s="10">
        <v>0.27527532300000002</v>
      </c>
      <c r="O265" s="10">
        <v>0.311407504</v>
      </c>
      <c r="P265" s="10">
        <v>0</v>
      </c>
      <c r="Q265" s="10">
        <v>0.76703725700000003</v>
      </c>
      <c r="R265" s="10">
        <v>1.9747000000000001E-2</v>
      </c>
      <c r="S265" s="11">
        <v>1016</v>
      </c>
      <c r="T265" s="9">
        <v>1525</v>
      </c>
      <c r="U265" s="9">
        <v>420</v>
      </c>
      <c r="V265" s="20">
        <v>420</v>
      </c>
      <c r="W265" s="27">
        <f t="shared" si="20"/>
        <v>420000</v>
      </c>
      <c r="X265" s="27">
        <f t="shared" si="21"/>
        <v>373182.5</v>
      </c>
      <c r="Y265" s="28" t="str">
        <f t="shared" si="22"/>
        <v>N</v>
      </c>
      <c r="Z265" s="28" t="str">
        <f t="shared" si="23"/>
        <v>N</v>
      </c>
      <c r="AA265" s="27">
        <f t="shared" si="24"/>
        <v>46817.5</v>
      </c>
    </row>
    <row r="266" spans="1:27" x14ac:dyDescent="0.25">
      <c r="A266" s="7" t="s">
        <v>291</v>
      </c>
      <c r="B266" s="8" t="s">
        <v>254</v>
      </c>
      <c r="C266" s="9">
        <v>4741</v>
      </c>
      <c r="D266" s="9">
        <v>3764</v>
      </c>
      <c r="E266" s="9">
        <v>3779</v>
      </c>
      <c r="F266" s="9">
        <v>3454</v>
      </c>
      <c r="G266" s="10">
        <v>0.124207727</v>
      </c>
      <c r="H266" s="9">
        <v>3804</v>
      </c>
      <c r="I266" s="9">
        <v>3360</v>
      </c>
      <c r="J266" s="9">
        <v>2857</v>
      </c>
      <c r="K266" s="9">
        <v>2758</v>
      </c>
      <c r="L266" s="10">
        <v>0.12632708000000001</v>
      </c>
      <c r="M266" s="10">
        <v>0.19763023299999999</v>
      </c>
      <c r="N266" s="10">
        <v>0.19763023299999999</v>
      </c>
      <c r="O266" s="10">
        <v>0.18607587</v>
      </c>
      <c r="P266" s="10">
        <v>6.1147800000000002E-3</v>
      </c>
      <c r="Q266" s="10">
        <v>0.68588296100000001</v>
      </c>
      <c r="R266" s="10">
        <v>8.0529E-3</v>
      </c>
      <c r="S266" s="11">
        <v>4219</v>
      </c>
      <c r="T266" s="9">
        <v>4741</v>
      </c>
      <c r="U266" s="9">
        <v>937</v>
      </c>
      <c r="V266" s="20">
        <v>937</v>
      </c>
      <c r="W266" s="27">
        <f t="shared" si="20"/>
        <v>937000</v>
      </c>
      <c r="X266" s="27">
        <f t="shared" si="21"/>
        <v>791451.3</v>
      </c>
      <c r="Y266" s="28" t="str">
        <f t="shared" si="22"/>
        <v>N</v>
      </c>
      <c r="Z266" s="28" t="str">
        <f t="shared" si="23"/>
        <v>N</v>
      </c>
      <c r="AA266" s="27">
        <f t="shared" si="24"/>
        <v>145548.69999999995</v>
      </c>
    </row>
    <row r="267" spans="1:27" x14ac:dyDescent="0.25">
      <c r="A267" s="7" t="s">
        <v>291</v>
      </c>
      <c r="B267" s="8" t="s">
        <v>255</v>
      </c>
      <c r="C267" s="9">
        <v>6085</v>
      </c>
      <c r="D267" s="9">
        <v>4926</v>
      </c>
      <c r="E267" s="9">
        <v>4274</v>
      </c>
      <c r="F267" s="9">
        <v>4912</v>
      </c>
      <c r="G267" s="10">
        <v>7.9551135999999995E-2</v>
      </c>
      <c r="H267" s="9">
        <v>3024</v>
      </c>
      <c r="I267" s="9">
        <v>2992</v>
      </c>
      <c r="J267" s="9">
        <v>2800</v>
      </c>
      <c r="K267" s="9">
        <v>2722</v>
      </c>
      <c r="L267" s="10">
        <v>3.6898599999999997E-2</v>
      </c>
      <c r="M267" s="10">
        <v>0.50305980299999997</v>
      </c>
      <c r="N267" s="10">
        <v>0.50306984799999999</v>
      </c>
      <c r="O267" s="10">
        <v>0.42325398600000003</v>
      </c>
      <c r="P267" s="10">
        <v>1.9946300000000001E-4</v>
      </c>
      <c r="Q267" s="10">
        <v>0.16918854899999999</v>
      </c>
      <c r="R267" s="10">
        <v>5.1113099999999996E-4</v>
      </c>
      <c r="S267" s="11">
        <v>9347</v>
      </c>
      <c r="T267" s="9">
        <v>6085</v>
      </c>
      <c r="U267" s="9">
        <v>3061</v>
      </c>
      <c r="V267" s="20">
        <v>3061</v>
      </c>
      <c r="W267" s="27">
        <f t="shared" si="20"/>
        <v>3061000</v>
      </c>
      <c r="X267" s="27">
        <f t="shared" si="21"/>
        <v>2874190.5</v>
      </c>
      <c r="Y267" s="28" t="str">
        <f t="shared" si="22"/>
        <v>N</v>
      </c>
      <c r="Z267" s="28" t="str">
        <f t="shared" si="23"/>
        <v>N</v>
      </c>
      <c r="AA267" s="27">
        <f t="shared" si="24"/>
        <v>186809.5</v>
      </c>
    </row>
    <row r="268" spans="1:27" x14ac:dyDescent="0.25">
      <c r="A268" s="7" t="s">
        <v>291</v>
      </c>
      <c r="B268" s="8" t="s">
        <v>256</v>
      </c>
      <c r="C268" s="9">
        <v>3731</v>
      </c>
      <c r="D268" s="9">
        <v>3994</v>
      </c>
      <c r="E268" s="9">
        <v>3656</v>
      </c>
      <c r="F268" s="9">
        <v>3435</v>
      </c>
      <c r="G268" s="10">
        <v>2.87094E-2</v>
      </c>
      <c r="H268" s="9">
        <v>3773</v>
      </c>
      <c r="I268" s="9">
        <v>3754</v>
      </c>
      <c r="J268" s="9">
        <v>3331</v>
      </c>
      <c r="K268" s="9">
        <v>3156</v>
      </c>
      <c r="L268" s="10">
        <v>6.5131320000000006E-2</v>
      </c>
      <c r="M268" s="10">
        <v>-8.9759999999999996E-3</v>
      </c>
      <c r="N268" s="10">
        <v>-8.9759999999999996E-3</v>
      </c>
      <c r="O268" s="10">
        <v>4.6907699999999997E-2</v>
      </c>
      <c r="P268" s="10">
        <v>3.7543199999999998E-3</v>
      </c>
      <c r="Q268" s="10">
        <v>0.51528337400000002</v>
      </c>
      <c r="R268" s="10">
        <v>3.3779499999999997E-2</v>
      </c>
      <c r="S268" s="11">
        <v>3124</v>
      </c>
      <c r="T268" s="9">
        <v>3740</v>
      </c>
      <c r="U268" s="9">
        <v>-34</v>
      </c>
      <c r="V268" s="20">
        <v>-34</v>
      </c>
      <c r="W268" s="27">
        <f t="shared" si="20"/>
        <v>-34000</v>
      </c>
      <c r="X268" s="27">
        <f t="shared" si="21"/>
        <v>-148818</v>
      </c>
      <c r="Y268" s="28" t="str">
        <f t="shared" si="22"/>
        <v>Y</v>
      </c>
      <c r="Z268" s="28" t="str">
        <f t="shared" si="23"/>
        <v>N</v>
      </c>
      <c r="AA268" s="27">
        <f t="shared" si="24"/>
        <v>114818</v>
      </c>
    </row>
    <row r="269" spans="1:27" x14ac:dyDescent="0.25">
      <c r="A269" s="7" t="s">
        <v>291</v>
      </c>
      <c r="B269" s="8" t="s">
        <v>257</v>
      </c>
      <c r="C269" s="9">
        <v>3888</v>
      </c>
      <c r="D269" s="9">
        <v>3695</v>
      </c>
      <c r="E269" s="9">
        <v>3417</v>
      </c>
      <c r="F269" s="9">
        <v>4093</v>
      </c>
      <c r="G269" s="10">
        <v>-1.6660000000000001E-2</v>
      </c>
      <c r="H269" s="9">
        <v>3705</v>
      </c>
      <c r="I269" s="9">
        <v>3830</v>
      </c>
      <c r="J269" s="9">
        <v>3504</v>
      </c>
      <c r="K269" s="9">
        <v>3800</v>
      </c>
      <c r="L269" s="10">
        <v>-8.3320000000000009E-3</v>
      </c>
      <c r="M269" s="10">
        <v>4.6783999999999999E-2</v>
      </c>
      <c r="N269" s="10">
        <v>4.6783999999999999E-2</v>
      </c>
      <c r="O269" s="10">
        <v>-3.4794000000000001E-3</v>
      </c>
      <c r="P269" s="10">
        <v>2.3285900000000002E-3</v>
      </c>
      <c r="Q269" s="10">
        <v>0.64358110999999996</v>
      </c>
      <c r="R269" s="10">
        <v>3.1982799999999999E-2</v>
      </c>
      <c r="S269" s="11">
        <v>3115</v>
      </c>
      <c r="T269" s="9">
        <v>3887</v>
      </c>
      <c r="U269" s="9">
        <v>182</v>
      </c>
      <c r="V269" s="20">
        <v>182</v>
      </c>
      <c r="W269" s="27">
        <f t="shared" si="20"/>
        <v>182000</v>
      </c>
      <c r="X269" s="27">
        <f t="shared" si="21"/>
        <v>62669.099999999991</v>
      </c>
      <c r="Y269" s="28" t="str">
        <f t="shared" si="22"/>
        <v>N</v>
      </c>
      <c r="Z269" s="28" t="str">
        <f t="shared" si="23"/>
        <v>N</v>
      </c>
      <c r="AA269" s="27">
        <f t="shared" si="24"/>
        <v>119330.90000000001</v>
      </c>
    </row>
    <row r="270" spans="1:27" x14ac:dyDescent="0.25">
      <c r="A270" s="7" t="s">
        <v>291</v>
      </c>
      <c r="B270" s="8" t="s">
        <v>258</v>
      </c>
      <c r="C270" s="9">
        <v>1358</v>
      </c>
      <c r="D270" s="9">
        <v>2025</v>
      </c>
      <c r="E270" s="9">
        <v>2388</v>
      </c>
      <c r="F270" s="9">
        <v>1861</v>
      </c>
      <c r="G270" s="10">
        <v>-9.0031765999999999E-2</v>
      </c>
      <c r="H270" s="9">
        <v>2094</v>
      </c>
      <c r="I270" s="9">
        <v>2148</v>
      </c>
      <c r="J270" s="9">
        <v>2271</v>
      </c>
      <c r="K270" s="9">
        <v>2428</v>
      </c>
      <c r="L270" s="10">
        <v>-4.5864000000000002E-2</v>
      </c>
      <c r="M270" s="10">
        <v>-0.541495485</v>
      </c>
      <c r="N270" s="10">
        <v>-0.541495485</v>
      </c>
      <c r="O270" s="10">
        <v>-0.12759247800000001</v>
      </c>
      <c r="P270" s="10">
        <v>1.6176400000000001E-2</v>
      </c>
      <c r="Q270" s="10">
        <v>0</v>
      </c>
      <c r="R270" s="10">
        <v>0.29444830100000002</v>
      </c>
      <c r="S270" s="11">
        <v>4703</v>
      </c>
      <c r="T270" s="9">
        <v>1358</v>
      </c>
      <c r="U270" s="9">
        <v>-736</v>
      </c>
      <c r="V270" s="20">
        <v>-736</v>
      </c>
      <c r="W270" s="27">
        <f t="shared" si="20"/>
        <v>-736000</v>
      </c>
      <c r="X270" s="27">
        <f t="shared" si="21"/>
        <v>-777690.6</v>
      </c>
      <c r="Y270" s="28" t="str">
        <f t="shared" si="22"/>
        <v>Y</v>
      </c>
      <c r="Z270" s="28" t="str">
        <f t="shared" si="23"/>
        <v>N</v>
      </c>
      <c r="AA270" s="27">
        <f t="shared" si="24"/>
        <v>41690.599999999977</v>
      </c>
    </row>
    <row r="271" spans="1:27" x14ac:dyDescent="0.25">
      <c r="A271" s="18" t="s">
        <v>292</v>
      </c>
      <c r="B271" s="14" t="s">
        <v>323</v>
      </c>
      <c r="C271" s="15">
        <v>3819</v>
      </c>
      <c r="D271" s="15">
        <v>4625</v>
      </c>
      <c r="E271" s="15">
        <v>4268</v>
      </c>
      <c r="F271" s="15">
        <v>3411</v>
      </c>
      <c r="G271" s="16">
        <v>3.9899999999999998E-2</v>
      </c>
      <c r="H271" s="15">
        <v>3342</v>
      </c>
      <c r="I271" s="15">
        <v>4289</v>
      </c>
      <c r="J271" s="15">
        <v>3702</v>
      </c>
      <c r="K271" s="15">
        <v>2969</v>
      </c>
      <c r="L271" s="16">
        <v>4.1799999999999997E-2</v>
      </c>
      <c r="M271" s="16">
        <v>0.14979999999999999</v>
      </c>
      <c r="N271" s="16">
        <v>0.14990000000000001</v>
      </c>
      <c r="O271" s="16">
        <v>1.3669999999999999E-3</v>
      </c>
      <c r="P271" s="16">
        <v>3.3999999999999998E-3</v>
      </c>
      <c r="Q271" s="16">
        <v>0.27539999999999998</v>
      </c>
      <c r="R271" s="16">
        <v>0.1246</v>
      </c>
      <c r="S271" s="17">
        <v>2801</v>
      </c>
      <c r="T271" s="15">
        <v>3931</v>
      </c>
      <c r="U271" s="15">
        <v>589</v>
      </c>
      <c r="V271" s="19">
        <v>590</v>
      </c>
      <c r="W271" s="25">
        <f t="shared" si="20"/>
        <v>590000</v>
      </c>
      <c r="X271" s="25">
        <f t="shared" si="21"/>
        <v>469318.3</v>
      </c>
      <c r="Y271" s="26" t="str">
        <f t="shared" si="22"/>
        <v>N</v>
      </c>
      <c r="Z271" s="26" t="str">
        <f t="shared" si="23"/>
        <v>N</v>
      </c>
      <c r="AA271" s="25">
        <f t="shared" si="24"/>
        <v>120681.70000000001</v>
      </c>
    </row>
    <row r="272" spans="1:27" x14ac:dyDescent="0.25">
      <c r="A272" s="7" t="s">
        <v>292</v>
      </c>
      <c r="B272" s="8" t="s">
        <v>259</v>
      </c>
      <c r="C272" s="9">
        <v>5222</v>
      </c>
      <c r="D272" s="9">
        <v>7355</v>
      </c>
      <c r="E272" s="9">
        <v>5961</v>
      </c>
      <c r="F272" s="9">
        <v>5635</v>
      </c>
      <c r="G272" s="10">
        <v>-2.4403999999999999E-2</v>
      </c>
      <c r="H272" s="9">
        <v>5640</v>
      </c>
      <c r="I272" s="9">
        <v>6145</v>
      </c>
      <c r="J272" s="9">
        <v>5084</v>
      </c>
      <c r="K272" s="9">
        <v>5288</v>
      </c>
      <c r="L272" s="10">
        <v>2.2223300000000001E-2</v>
      </c>
      <c r="M272" s="10">
        <v>-8.0042472000000003E-2</v>
      </c>
      <c r="N272" s="10">
        <v>-7.9941555999999997E-2</v>
      </c>
      <c r="O272" s="10">
        <v>9.0076860999999994E-2</v>
      </c>
      <c r="P272" s="10">
        <v>-4.7580000000000002E-4</v>
      </c>
      <c r="Q272" s="10">
        <v>0.74755781300000002</v>
      </c>
      <c r="R272" s="10">
        <v>1.05889E-2</v>
      </c>
      <c r="S272" s="11">
        <v>3327</v>
      </c>
      <c r="T272" s="9">
        <v>5222</v>
      </c>
      <c r="U272" s="9">
        <v>-418</v>
      </c>
      <c r="V272" s="20">
        <v>-418</v>
      </c>
      <c r="W272" s="27">
        <f t="shared" si="20"/>
        <v>-418000</v>
      </c>
      <c r="X272" s="27">
        <f t="shared" si="21"/>
        <v>-578315.4</v>
      </c>
      <c r="Y272" s="28" t="str">
        <f t="shared" si="22"/>
        <v>Y</v>
      </c>
      <c r="Z272" s="28" t="str">
        <f t="shared" si="23"/>
        <v>N</v>
      </c>
      <c r="AA272" s="27">
        <f t="shared" si="24"/>
        <v>160315.40000000002</v>
      </c>
    </row>
    <row r="273" spans="1:27" x14ac:dyDescent="0.25">
      <c r="A273" s="7" t="s">
        <v>292</v>
      </c>
      <c r="B273" s="8" t="s">
        <v>260</v>
      </c>
      <c r="C273" s="9">
        <v>219</v>
      </c>
      <c r="D273" s="9">
        <v>202</v>
      </c>
      <c r="E273" s="9">
        <v>265</v>
      </c>
      <c r="F273" s="9">
        <v>264</v>
      </c>
      <c r="G273" s="10">
        <v>-5.6666000000000001E-2</v>
      </c>
      <c r="H273" s="9">
        <v>202</v>
      </c>
      <c r="I273" s="9">
        <v>146</v>
      </c>
      <c r="J273" s="9">
        <v>252</v>
      </c>
      <c r="K273" s="9">
        <v>262</v>
      </c>
      <c r="L273" s="10">
        <v>-7.5974254000000005E-2</v>
      </c>
      <c r="M273" s="10">
        <v>7.7119298000000003E-2</v>
      </c>
      <c r="N273" s="10">
        <v>7.7119298000000003E-2</v>
      </c>
      <c r="O273" s="10">
        <v>0.126061485</v>
      </c>
      <c r="P273" s="10">
        <v>0</v>
      </c>
      <c r="Q273" s="10">
        <v>0.28499915599999998</v>
      </c>
      <c r="R273" s="10">
        <v>0</v>
      </c>
      <c r="S273" s="11">
        <v>78</v>
      </c>
      <c r="T273" s="9">
        <v>219</v>
      </c>
      <c r="U273" s="9">
        <v>17</v>
      </c>
      <c r="V273" s="20">
        <v>17</v>
      </c>
      <c r="W273" s="27">
        <f t="shared" si="20"/>
        <v>17000</v>
      </c>
      <c r="X273" s="27">
        <f t="shared" si="21"/>
        <v>10276.700000000001</v>
      </c>
      <c r="Y273" s="28" t="str">
        <f t="shared" si="22"/>
        <v>N</v>
      </c>
      <c r="Z273" s="28" t="str">
        <f t="shared" si="23"/>
        <v>N</v>
      </c>
      <c r="AA273" s="27">
        <f t="shared" si="24"/>
        <v>6723.2999999999993</v>
      </c>
    </row>
    <row r="274" spans="1:27" x14ac:dyDescent="0.25">
      <c r="A274" s="7" t="s">
        <v>292</v>
      </c>
      <c r="B274" s="8" t="s">
        <v>261</v>
      </c>
      <c r="C274" s="9">
        <v>1362</v>
      </c>
      <c r="D274" s="9">
        <v>1592</v>
      </c>
      <c r="E274" s="9">
        <v>1722</v>
      </c>
      <c r="F274" s="9">
        <v>1749</v>
      </c>
      <c r="G274" s="10">
        <v>-7.3890057999999995E-2</v>
      </c>
      <c r="H274" s="9">
        <v>1095</v>
      </c>
      <c r="I274" s="9">
        <v>1212</v>
      </c>
      <c r="J274" s="9">
        <v>1519</v>
      </c>
      <c r="K274" s="9">
        <v>1427</v>
      </c>
      <c r="L274" s="10">
        <v>-7.7530671999999995E-2</v>
      </c>
      <c r="M274" s="10">
        <v>0.195627939</v>
      </c>
      <c r="N274" s="10">
        <v>0.195627939</v>
      </c>
      <c r="O274" s="10">
        <v>0.18436799000000001</v>
      </c>
      <c r="P274" s="10">
        <v>0</v>
      </c>
      <c r="Q274" s="10">
        <v>0.175490546</v>
      </c>
      <c r="R274" s="10">
        <v>0.33682469599999998</v>
      </c>
      <c r="S274" s="11">
        <v>1829</v>
      </c>
      <c r="T274" s="9">
        <v>1362</v>
      </c>
      <c r="U274" s="9">
        <v>266</v>
      </c>
      <c r="V274" s="20">
        <v>266</v>
      </c>
      <c r="W274" s="27">
        <f t="shared" si="20"/>
        <v>266000</v>
      </c>
      <c r="X274" s="27">
        <f t="shared" si="21"/>
        <v>224186.6</v>
      </c>
      <c r="Y274" s="28" t="str">
        <f t="shared" si="22"/>
        <v>N</v>
      </c>
      <c r="Z274" s="28" t="str">
        <f t="shared" si="23"/>
        <v>N</v>
      </c>
      <c r="AA274" s="27">
        <f t="shared" si="24"/>
        <v>41813.399999999994</v>
      </c>
    </row>
    <row r="275" spans="1:27" x14ac:dyDescent="0.25">
      <c r="A275" s="7" t="s">
        <v>292</v>
      </c>
      <c r="B275" s="8" t="s">
        <v>262</v>
      </c>
      <c r="C275" s="9">
        <v>5327</v>
      </c>
      <c r="D275" s="9">
        <v>6188</v>
      </c>
      <c r="E275" s="9">
        <v>5066</v>
      </c>
      <c r="F275" s="9">
        <v>5268</v>
      </c>
      <c r="G275" s="10">
        <v>3.7167300000000001E-3</v>
      </c>
      <c r="H275" s="9">
        <v>5333</v>
      </c>
      <c r="I275" s="9">
        <v>7032</v>
      </c>
      <c r="J275" s="9">
        <v>5020</v>
      </c>
      <c r="K275" s="9">
        <v>4862</v>
      </c>
      <c r="L275" s="10">
        <v>3.2245799999999998E-2</v>
      </c>
      <c r="M275" s="10">
        <v>0.156458236</v>
      </c>
      <c r="N275" s="10">
        <v>0.156458236</v>
      </c>
      <c r="O275" s="10">
        <v>7.2049112999999998E-2</v>
      </c>
      <c r="P275" s="10">
        <v>7.1019799999999999E-4</v>
      </c>
      <c r="Q275" s="10">
        <v>0.23910658100000001</v>
      </c>
      <c r="R275" s="10">
        <v>0.267786935</v>
      </c>
      <c r="S275" s="11">
        <v>3070</v>
      </c>
      <c r="T275" s="9">
        <v>6322</v>
      </c>
      <c r="U275" s="9">
        <v>989</v>
      </c>
      <c r="V275" s="20">
        <v>989</v>
      </c>
      <c r="W275" s="27">
        <f t="shared" si="20"/>
        <v>989000</v>
      </c>
      <c r="X275" s="27">
        <f t="shared" si="21"/>
        <v>794914.6</v>
      </c>
      <c r="Y275" s="28" t="str">
        <f t="shared" si="22"/>
        <v>N</v>
      </c>
      <c r="Z275" s="28" t="str">
        <f t="shared" si="23"/>
        <v>N</v>
      </c>
      <c r="AA275" s="27">
        <f t="shared" si="24"/>
        <v>194085.40000000002</v>
      </c>
    </row>
    <row r="276" spans="1:27" x14ac:dyDescent="0.25">
      <c r="A276" s="7" t="s">
        <v>292</v>
      </c>
      <c r="B276" s="8" t="s">
        <v>263</v>
      </c>
      <c r="C276" s="9">
        <v>3126</v>
      </c>
      <c r="D276" s="9">
        <v>2996</v>
      </c>
      <c r="E276" s="9">
        <v>2736</v>
      </c>
      <c r="F276" s="9">
        <v>2292</v>
      </c>
      <c r="G276" s="10">
        <v>0.121347474</v>
      </c>
      <c r="H276" s="9">
        <v>2868</v>
      </c>
      <c r="I276" s="9">
        <v>1899</v>
      </c>
      <c r="J276" s="9">
        <v>1899</v>
      </c>
      <c r="K276" s="9">
        <v>1899</v>
      </c>
      <c r="L276" s="10">
        <v>0.170082342</v>
      </c>
      <c r="M276" s="10">
        <v>8.259445E-2</v>
      </c>
      <c r="N276" s="10">
        <v>8.259445E-2</v>
      </c>
      <c r="O276" s="10">
        <v>0.24752383999999999</v>
      </c>
      <c r="P276" s="10">
        <v>1.1728199999999999E-2</v>
      </c>
      <c r="Q276" s="10">
        <v>0.21458580599999999</v>
      </c>
      <c r="R276" s="10">
        <v>6.0433800000000003E-2</v>
      </c>
      <c r="S276" s="11">
        <v>5121</v>
      </c>
      <c r="T276" s="9">
        <v>3126</v>
      </c>
      <c r="U276" s="9">
        <v>258</v>
      </c>
      <c r="V276" s="20">
        <v>258</v>
      </c>
      <c r="W276" s="27">
        <f t="shared" si="20"/>
        <v>258000</v>
      </c>
      <c r="X276" s="27">
        <f t="shared" si="21"/>
        <v>162031.79999999999</v>
      </c>
      <c r="Y276" s="28" t="str">
        <f t="shared" si="22"/>
        <v>N</v>
      </c>
      <c r="Z276" s="28" t="str">
        <f t="shared" si="23"/>
        <v>N</v>
      </c>
      <c r="AA276" s="27">
        <f t="shared" si="24"/>
        <v>95968.200000000012</v>
      </c>
    </row>
    <row r="277" spans="1:27" x14ac:dyDescent="0.25">
      <c r="A277" s="7" t="s">
        <v>292</v>
      </c>
      <c r="B277" s="8" t="s">
        <v>264</v>
      </c>
      <c r="C277" s="9">
        <v>2477</v>
      </c>
      <c r="D277" s="9">
        <v>2411</v>
      </c>
      <c r="E277" s="9">
        <v>2152</v>
      </c>
      <c r="F277" s="9">
        <v>2274</v>
      </c>
      <c r="G277" s="10">
        <v>2.9747200000000001E-2</v>
      </c>
      <c r="H277" s="9">
        <v>2465</v>
      </c>
      <c r="I277" s="9">
        <v>2387</v>
      </c>
      <c r="J277" s="9">
        <v>2131</v>
      </c>
      <c r="K277" s="9">
        <v>2256</v>
      </c>
      <c r="L277" s="10">
        <v>3.0913199999999998E-2</v>
      </c>
      <c r="M277" s="10">
        <v>4.7035699999999998E-3</v>
      </c>
      <c r="N277" s="10">
        <v>4.7035699999999998E-3</v>
      </c>
      <c r="O277" s="10">
        <v>8.0999000000000002E-3</v>
      </c>
      <c r="P277" s="10">
        <v>0</v>
      </c>
      <c r="Q277" s="10">
        <v>0.203171186</v>
      </c>
      <c r="R277" s="10">
        <v>6.5309032000000003E-2</v>
      </c>
      <c r="S277" s="11">
        <v>4378</v>
      </c>
      <c r="T277" s="9">
        <v>2477</v>
      </c>
      <c r="U277" s="9">
        <v>12</v>
      </c>
      <c r="V277" s="20">
        <v>12</v>
      </c>
      <c r="W277" s="27">
        <f t="shared" si="20"/>
        <v>12000</v>
      </c>
      <c r="X277" s="27">
        <f t="shared" si="21"/>
        <v>-64043.900000000009</v>
      </c>
      <c r="Y277" s="28" t="str">
        <f t="shared" si="22"/>
        <v>Y</v>
      </c>
      <c r="Z277" s="28" t="str">
        <f t="shared" si="23"/>
        <v>Y</v>
      </c>
      <c r="AA277" s="27">
        <f t="shared" si="24"/>
        <v>76043.900000000009</v>
      </c>
    </row>
    <row r="278" spans="1:27" x14ac:dyDescent="0.25">
      <c r="A278" s="7" t="s">
        <v>292</v>
      </c>
      <c r="B278" s="8" t="s">
        <v>265</v>
      </c>
      <c r="C278" s="9">
        <v>2394</v>
      </c>
      <c r="D278" s="9">
        <v>2604</v>
      </c>
      <c r="E278" s="9">
        <v>2369</v>
      </c>
      <c r="F278" s="9">
        <v>2365</v>
      </c>
      <c r="G278" s="10">
        <v>4.1778199999999996E-3</v>
      </c>
      <c r="H278" s="9">
        <v>1942</v>
      </c>
      <c r="I278" s="9">
        <v>1895</v>
      </c>
      <c r="J278" s="9">
        <v>1761</v>
      </c>
      <c r="K278" s="9">
        <v>1852</v>
      </c>
      <c r="L278" s="10">
        <v>1.60783E-2</v>
      </c>
      <c r="M278" s="10">
        <v>0.18900448</v>
      </c>
      <c r="N278" s="10">
        <v>0.18900448</v>
      </c>
      <c r="O278" s="10">
        <v>0.24017872500000001</v>
      </c>
      <c r="P278" s="10">
        <v>6.8991000000000004E-5</v>
      </c>
      <c r="Q278" s="10">
        <v>0.26314305399999999</v>
      </c>
      <c r="R278" s="10">
        <v>0.37928555899999999</v>
      </c>
      <c r="S278" s="11">
        <v>4709</v>
      </c>
      <c r="T278" s="9">
        <v>2394</v>
      </c>
      <c r="U278" s="9">
        <v>453</v>
      </c>
      <c r="V278" s="20">
        <v>453</v>
      </c>
      <c r="W278" s="27">
        <f t="shared" si="20"/>
        <v>453000</v>
      </c>
      <c r="X278" s="27">
        <f t="shared" si="21"/>
        <v>379504.2</v>
      </c>
      <c r="Y278" s="28" t="str">
        <f t="shared" si="22"/>
        <v>N</v>
      </c>
      <c r="Z278" s="28" t="str">
        <f t="shared" si="23"/>
        <v>N</v>
      </c>
      <c r="AA278" s="27">
        <f t="shared" si="24"/>
        <v>73495.799999999988</v>
      </c>
    </row>
    <row r="279" spans="1:27" x14ac:dyDescent="0.25">
      <c r="A279" s="7" t="s">
        <v>292</v>
      </c>
      <c r="B279" s="8" t="s">
        <v>266</v>
      </c>
      <c r="C279" s="9">
        <v>2099</v>
      </c>
      <c r="D279" s="9">
        <v>1938</v>
      </c>
      <c r="E279" s="9">
        <v>1472</v>
      </c>
      <c r="F279" s="9">
        <v>1373</v>
      </c>
      <c r="G279" s="10">
        <v>0.17629450899999999</v>
      </c>
      <c r="H279" s="9">
        <v>1645</v>
      </c>
      <c r="I279" s="9">
        <v>1664</v>
      </c>
      <c r="J279" s="9">
        <v>1338</v>
      </c>
      <c r="K279" s="9">
        <v>1089</v>
      </c>
      <c r="L279" s="10">
        <v>0.17019461699999999</v>
      </c>
      <c r="M279" s="10">
        <v>0.29882217</v>
      </c>
      <c r="N279" s="10">
        <v>0.29882217</v>
      </c>
      <c r="O279" s="10">
        <v>0.26527013700000002</v>
      </c>
      <c r="P279" s="10">
        <v>5.9582699999999999E-3</v>
      </c>
      <c r="Q279" s="10">
        <v>0</v>
      </c>
      <c r="R279" s="10">
        <v>2.6595E-3</v>
      </c>
      <c r="S279" s="11">
        <v>850</v>
      </c>
      <c r="T279" s="9">
        <v>2345</v>
      </c>
      <c r="U279" s="9">
        <v>701</v>
      </c>
      <c r="V279" s="20">
        <v>701</v>
      </c>
      <c r="W279" s="27">
        <f t="shared" si="20"/>
        <v>701000</v>
      </c>
      <c r="X279" s="27">
        <f t="shared" si="21"/>
        <v>629008.5</v>
      </c>
      <c r="Y279" s="28" t="str">
        <f t="shared" si="22"/>
        <v>N</v>
      </c>
      <c r="Z279" s="28" t="str">
        <f t="shared" si="23"/>
        <v>N</v>
      </c>
      <c r="AA279" s="27">
        <f t="shared" si="24"/>
        <v>71991.5</v>
      </c>
    </row>
    <row r="280" spans="1:27" x14ac:dyDescent="0.25">
      <c r="A280" s="7" t="s">
        <v>292</v>
      </c>
      <c r="B280" s="8" t="s">
        <v>267</v>
      </c>
      <c r="C280" s="9">
        <v>16697</v>
      </c>
      <c r="D280" s="9">
        <v>16816</v>
      </c>
      <c r="E280" s="9">
        <v>16055</v>
      </c>
      <c r="F280" s="9">
        <v>17398</v>
      </c>
      <c r="G280" s="10">
        <v>-1.3443999999999999E-2</v>
      </c>
      <c r="H280" s="9">
        <v>12307</v>
      </c>
      <c r="I280" s="9">
        <v>11880</v>
      </c>
      <c r="J280" s="9">
        <v>11781</v>
      </c>
      <c r="K280" s="9">
        <v>12241</v>
      </c>
      <c r="L280" s="10">
        <v>1.7886E-3</v>
      </c>
      <c r="M280" s="10">
        <v>0.26289702500000001</v>
      </c>
      <c r="N280" s="10">
        <v>0.26289702500000001</v>
      </c>
      <c r="O280" s="10">
        <v>0.27436680899999999</v>
      </c>
      <c r="P280" s="10">
        <v>3.2917599999999999E-3</v>
      </c>
      <c r="Q280" s="10">
        <v>6.3431798999999997E-2</v>
      </c>
      <c r="R280" s="10">
        <v>0</v>
      </c>
      <c r="S280" s="11">
        <v>4934</v>
      </c>
      <c r="T280" s="9">
        <v>16697</v>
      </c>
      <c r="U280" s="9">
        <v>4389</v>
      </c>
      <c r="V280" s="20">
        <v>4389</v>
      </c>
      <c r="W280" s="27">
        <f t="shared" si="20"/>
        <v>4389000</v>
      </c>
      <c r="X280" s="27">
        <f t="shared" si="21"/>
        <v>3876402.1</v>
      </c>
      <c r="Y280" s="28" t="str">
        <f t="shared" si="22"/>
        <v>N</v>
      </c>
      <c r="Z280" s="28" t="str">
        <f t="shared" si="23"/>
        <v>N</v>
      </c>
      <c r="AA280" s="27">
        <f t="shared" si="24"/>
        <v>512597.89999999991</v>
      </c>
    </row>
    <row r="281" spans="1:27" x14ac:dyDescent="0.25">
      <c r="A281" s="7" t="s">
        <v>292</v>
      </c>
      <c r="B281" s="8" t="s">
        <v>268</v>
      </c>
      <c r="C281" s="9">
        <v>2554</v>
      </c>
      <c r="D281" s="9">
        <v>2646</v>
      </c>
      <c r="E281" s="9">
        <v>2891</v>
      </c>
      <c r="F281" s="9">
        <v>2775</v>
      </c>
      <c r="G281" s="10">
        <v>-2.6481999999999999E-2</v>
      </c>
      <c r="H281" s="9">
        <v>2348</v>
      </c>
      <c r="I281" s="9">
        <v>2524</v>
      </c>
      <c r="J281" s="9">
        <v>2522</v>
      </c>
      <c r="K281" s="9">
        <v>2521</v>
      </c>
      <c r="L281" s="10">
        <v>-2.2859000000000001E-2</v>
      </c>
      <c r="M281" s="10">
        <v>8.0596538999999995E-2</v>
      </c>
      <c r="N281" s="10">
        <v>7.8839519999999996E-2</v>
      </c>
      <c r="O281" s="10">
        <v>8.5350755E-2</v>
      </c>
      <c r="P281" s="10">
        <v>0</v>
      </c>
      <c r="Q281" s="10">
        <v>0.526773249</v>
      </c>
      <c r="R281" s="10">
        <v>0.22582221299999999</v>
      </c>
      <c r="S281" s="11">
        <v>2258</v>
      </c>
      <c r="T281" s="9">
        <v>2554</v>
      </c>
      <c r="U281" s="9">
        <v>206</v>
      </c>
      <c r="V281" s="20">
        <v>201</v>
      </c>
      <c r="W281" s="27">
        <f t="shared" si="20"/>
        <v>201000</v>
      </c>
      <c r="X281" s="27">
        <f t="shared" si="21"/>
        <v>122592.2</v>
      </c>
      <c r="Y281" s="28" t="str">
        <f t="shared" si="22"/>
        <v>N</v>
      </c>
      <c r="Z281" s="28" t="str">
        <f t="shared" si="23"/>
        <v>N</v>
      </c>
      <c r="AA281" s="27">
        <f t="shared" si="24"/>
        <v>78407.8</v>
      </c>
    </row>
    <row r="282" spans="1:27" x14ac:dyDescent="0.25">
      <c r="A282" s="7" t="s">
        <v>292</v>
      </c>
      <c r="B282" s="8" t="s">
        <v>269</v>
      </c>
      <c r="C282" s="9">
        <v>1019</v>
      </c>
      <c r="D282" s="9">
        <v>1379</v>
      </c>
      <c r="E282" s="9">
        <v>1328</v>
      </c>
      <c r="F282" s="9">
        <v>1252</v>
      </c>
      <c r="G282" s="10">
        <v>-6.1933000000000002E-2</v>
      </c>
      <c r="H282" s="9">
        <v>1017</v>
      </c>
      <c r="I282" s="9">
        <v>1121</v>
      </c>
      <c r="J282" s="9">
        <v>1122</v>
      </c>
      <c r="K282" s="9">
        <v>1045</v>
      </c>
      <c r="L282" s="10">
        <v>-9.1109999999999993E-3</v>
      </c>
      <c r="M282" s="10">
        <v>2.3002299999999999E-3</v>
      </c>
      <c r="N282" s="10">
        <v>2.3002299999999999E-3</v>
      </c>
      <c r="O282" s="10">
        <v>0.12496201999999999</v>
      </c>
      <c r="P282" s="10">
        <v>0</v>
      </c>
      <c r="Q282" s="10">
        <v>0.58393407200000003</v>
      </c>
      <c r="R282" s="10">
        <v>0.16691172500000001</v>
      </c>
      <c r="S282" s="11">
        <v>1001</v>
      </c>
      <c r="T282" s="9">
        <v>1019</v>
      </c>
      <c r="U282" s="9">
        <v>2</v>
      </c>
      <c r="V282" s="20">
        <v>2</v>
      </c>
      <c r="W282" s="27">
        <f t="shared" si="20"/>
        <v>2000</v>
      </c>
      <c r="X282" s="27">
        <f t="shared" si="21"/>
        <v>-29283.300000000003</v>
      </c>
      <c r="Y282" s="28" t="str">
        <f t="shared" si="22"/>
        <v>Y</v>
      </c>
      <c r="Z282" s="28" t="str">
        <f t="shared" si="23"/>
        <v>Y</v>
      </c>
      <c r="AA282" s="27">
        <f t="shared" si="24"/>
        <v>31283.300000000003</v>
      </c>
    </row>
    <row r="283" spans="1:27" x14ac:dyDescent="0.25">
      <c r="A283" s="7" t="s">
        <v>292</v>
      </c>
      <c r="B283" s="8" t="s">
        <v>270</v>
      </c>
      <c r="C283" s="9">
        <v>774</v>
      </c>
      <c r="D283" s="9">
        <v>993</v>
      </c>
      <c r="E283" s="9">
        <v>954</v>
      </c>
      <c r="F283" s="9">
        <v>1038</v>
      </c>
      <c r="G283" s="10">
        <v>-8.4561092000000004E-2</v>
      </c>
      <c r="H283" s="9">
        <v>720</v>
      </c>
      <c r="I283" s="9">
        <v>773</v>
      </c>
      <c r="J283" s="9">
        <v>746</v>
      </c>
      <c r="K283" s="9">
        <v>758</v>
      </c>
      <c r="L283" s="10">
        <v>-1.6948000000000001E-2</v>
      </c>
      <c r="M283" s="10">
        <v>7.0624524999999994E-2</v>
      </c>
      <c r="N283" s="10">
        <v>7.0624524999999994E-2</v>
      </c>
      <c r="O283" s="10">
        <v>0.177316634</v>
      </c>
      <c r="P283" s="10">
        <v>0</v>
      </c>
      <c r="Q283" s="10">
        <v>0.56214383300000004</v>
      </c>
      <c r="R283" s="10">
        <v>0.16969398599999999</v>
      </c>
      <c r="S283" s="11">
        <v>628</v>
      </c>
      <c r="T283" s="9">
        <v>774</v>
      </c>
      <c r="U283" s="9">
        <v>55</v>
      </c>
      <c r="V283" s="20">
        <v>55</v>
      </c>
      <c r="W283" s="27">
        <f t="shared" si="20"/>
        <v>55000</v>
      </c>
      <c r="X283" s="27">
        <f t="shared" si="21"/>
        <v>31238.199999999997</v>
      </c>
      <c r="Y283" s="28" t="str">
        <f t="shared" si="22"/>
        <v>N</v>
      </c>
      <c r="Z283" s="28" t="str">
        <f t="shared" si="23"/>
        <v>N</v>
      </c>
      <c r="AA283" s="27">
        <f t="shared" si="24"/>
        <v>23761.800000000003</v>
      </c>
    </row>
    <row r="284" spans="1:27" x14ac:dyDescent="0.25">
      <c r="A284" s="7" t="s">
        <v>292</v>
      </c>
      <c r="B284" s="8" t="s">
        <v>271</v>
      </c>
      <c r="C284" s="9">
        <v>1184</v>
      </c>
      <c r="D284" s="9">
        <v>1326</v>
      </c>
      <c r="E284" s="9">
        <v>1251</v>
      </c>
      <c r="F284" s="9">
        <v>1294</v>
      </c>
      <c r="G284" s="10">
        <v>-2.8409E-2</v>
      </c>
      <c r="H284" s="9">
        <v>735</v>
      </c>
      <c r="I284" s="9">
        <v>814</v>
      </c>
      <c r="J284" s="9">
        <v>1112</v>
      </c>
      <c r="K284" s="9">
        <v>1062</v>
      </c>
      <c r="L284" s="10">
        <v>-0.102575716</v>
      </c>
      <c r="M284" s="10">
        <v>0.37902232699999999</v>
      </c>
      <c r="N284" s="10">
        <v>0.37902232699999999</v>
      </c>
      <c r="O284" s="10">
        <v>0.292306968</v>
      </c>
      <c r="P284" s="10">
        <v>6.60372E-4</v>
      </c>
      <c r="Q284" s="10">
        <v>0.215119274</v>
      </c>
      <c r="R284" s="10">
        <v>0.17084533399999999</v>
      </c>
      <c r="S284" s="11">
        <v>1837</v>
      </c>
      <c r="T284" s="9">
        <v>1184</v>
      </c>
      <c r="U284" s="9">
        <v>449</v>
      </c>
      <c r="V284" s="20">
        <v>449</v>
      </c>
      <c r="W284" s="27">
        <f t="shared" si="20"/>
        <v>449000</v>
      </c>
      <c r="X284" s="27">
        <f t="shared" si="21"/>
        <v>412651.2</v>
      </c>
      <c r="Y284" s="28" t="str">
        <f t="shared" si="22"/>
        <v>N</v>
      </c>
      <c r="Z284" s="28" t="str">
        <f t="shared" si="23"/>
        <v>N</v>
      </c>
      <c r="AA284" s="27">
        <f t="shared" si="24"/>
        <v>36348.799999999988</v>
      </c>
    </row>
    <row r="285" spans="1:27" x14ac:dyDescent="0.25">
      <c r="A285" s="7" t="s">
        <v>292</v>
      </c>
      <c r="B285" s="8" t="s">
        <v>272</v>
      </c>
      <c r="C285" s="9">
        <v>2560</v>
      </c>
      <c r="D285" s="9">
        <v>2322</v>
      </c>
      <c r="E285" s="9">
        <v>1827</v>
      </c>
      <c r="F285" s="9">
        <v>1949</v>
      </c>
      <c r="G285" s="10" t="s">
        <v>312</v>
      </c>
      <c r="H285" s="9">
        <v>1842</v>
      </c>
      <c r="I285" s="9">
        <v>1655</v>
      </c>
      <c r="J285" s="9">
        <v>1075</v>
      </c>
      <c r="K285" s="9">
        <v>1939</v>
      </c>
      <c r="L285" s="10" t="s">
        <v>312</v>
      </c>
      <c r="M285" s="10">
        <v>0.28059827500000001</v>
      </c>
      <c r="N285" s="10">
        <v>0.28059827500000001</v>
      </c>
      <c r="O285" s="10">
        <v>0.33284603499999998</v>
      </c>
      <c r="P285" s="10">
        <v>6.7842800000000002E-4</v>
      </c>
      <c r="Q285" s="10">
        <v>0.283934572</v>
      </c>
      <c r="R285" s="10">
        <v>0.112235802</v>
      </c>
      <c r="S285" s="11">
        <v>4389</v>
      </c>
      <c r="T285" s="9">
        <v>2560</v>
      </c>
      <c r="U285" s="9">
        <v>718</v>
      </c>
      <c r="V285" s="20">
        <v>718</v>
      </c>
      <c r="W285" s="27">
        <f t="shared" si="20"/>
        <v>718000</v>
      </c>
      <c r="X285" s="27">
        <f t="shared" si="21"/>
        <v>639408</v>
      </c>
      <c r="Y285" s="28" t="str">
        <f t="shared" si="22"/>
        <v>N</v>
      </c>
      <c r="Z285" s="28" t="str">
        <f t="shared" si="23"/>
        <v>N</v>
      </c>
      <c r="AA285" s="27">
        <f t="shared" si="24"/>
        <v>78592</v>
      </c>
    </row>
    <row r="286" spans="1:27" x14ac:dyDescent="0.25">
      <c r="A286" s="7" t="s">
        <v>292</v>
      </c>
      <c r="B286" s="8" t="s">
        <v>273</v>
      </c>
      <c r="C286" s="9">
        <v>8340</v>
      </c>
      <c r="D286" s="9" t="s">
        <v>312</v>
      </c>
      <c r="E286" s="9" t="s">
        <v>312</v>
      </c>
      <c r="F286" s="9" t="s">
        <v>312</v>
      </c>
      <c r="G286" s="9" t="s">
        <v>312</v>
      </c>
      <c r="H286" s="9">
        <v>6071</v>
      </c>
      <c r="I286" s="9" t="s">
        <v>312</v>
      </c>
      <c r="J286" s="9" t="s">
        <v>312</v>
      </c>
      <c r="K286" s="9" t="s">
        <v>312</v>
      </c>
      <c r="L286" s="9" t="s">
        <v>312</v>
      </c>
      <c r="M286" s="10">
        <v>0.27202705900000002</v>
      </c>
      <c r="N286" s="10">
        <v>0.27202705900000002</v>
      </c>
      <c r="O286" s="9" t="s">
        <v>312</v>
      </c>
      <c r="P286" s="10" t="s">
        <v>313</v>
      </c>
      <c r="Q286" s="10">
        <v>0.571176134</v>
      </c>
      <c r="R286" s="10">
        <v>0.20103901800000001</v>
      </c>
      <c r="S286" s="11">
        <v>626</v>
      </c>
      <c r="T286" s="9">
        <v>8340</v>
      </c>
      <c r="U286" s="9">
        <v>2269</v>
      </c>
      <c r="V286" s="20">
        <v>2269</v>
      </c>
      <c r="W286" s="27">
        <f t="shared" si="20"/>
        <v>2269000</v>
      </c>
      <c r="X286" s="27">
        <f t="shared" si="21"/>
        <v>2012962</v>
      </c>
      <c r="Y286" s="28" t="str">
        <f t="shared" si="22"/>
        <v>N</v>
      </c>
      <c r="Z286" s="28" t="str">
        <f t="shared" si="23"/>
        <v>N</v>
      </c>
      <c r="AA286" s="27">
        <f t="shared" si="24"/>
        <v>256038</v>
      </c>
    </row>
    <row r="287" spans="1:27" x14ac:dyDescent="0.25">
      <c r="A287" s="7" t="s">
        <v>292</v>
      </c>
      <c r="B287" s="8" t="s">
        <v>274</v>
      </c>
      <c r="C287" s="9">
        <v>1872</v>
      </c>
      <c r="D287" s="9">
        <v>2168</v>
      </c>
      <c r="E287" s="9">
        <v>2112</v>
      </c>
      <c r="F287" s="9">
        <v>2105</v>
      </c>
      <c r="G287" s="10">
        <v>-3.6836000000000001E-2</v>
      </c>
      <c r="H287" s="9">
        <v>1912</v>
      </c>
      <c r="I287" s="9">
        <v>2095</v>
      </c>
      <c r="J287" s="9">
        <v>2123</v>
      </c>
      <c r="K287" s="9">
        <v>2141</v>
      </c>
      <c r="L287" s="10">
        <v>-3.5642E-2</v>
      </c>
      <c r="M287" s="10">
        <v>-2.1173000000000001E-2</v>
      </c>
      <c r="N287" s="10">
        <v>-2.1173000000000001E-2</v>
      </c>
      <c r="O287" s="10">
        <v>3.6292099999999999E-3</v>
      </c>
      <c r="P287" s="10">
        <v>0</v>
      </c>
      <c r="Q287" s="10">
        <v>7.3425535E-2</v>
      </c>
      <c r="R287" s="10">
        <v>7.9632910000000001E-2</v>
      </c>
      <c r="S287" s="11">
        <v>2753</v>
      </c>
      <c r="T287" s="9">
        <v>1872</v>
      </c>
      <c r="U287" s="9">
        <v>-40</v>
      </c>
      <c r="V287" s="20">
        <v>-40</v>
      </c>
      <c r="W287" s="27">
        <f t="shared" si="20"/>
        <v>-40000</v>
      </c>
      <c r="X287" s="27">
        <f t="shared" si="21"/>
        <v>-97470.399999999994</v>
      </c>
      <c r="Y287" s="28" t="str">
        <f t="shared" si="22"/>
        <v>Y</v>
      </c>
      <c r="Z287" s="28" t="str">
        <f t="shared" si="23"/>
        <v>N</v>
      </c>
      <c r="AA287" s="27">
        <f t="shared" si="24"/>
        <v>57470.399999999994</v>
      </c>
    </row>
    <row r="288" spans="1:27" x14ac:dyDescent="0.25">
      <c r="A288" s="7" t="s">
        <v>292</v>
      </c>
      <c r="B288" s="8" t="s">
        <v>275</v>
      </c>
      <c r="C288" s="9">
        <v>5056</v>
      </c>
      <c r="D288" s="9">
        <v>4807</v>
      </c>
      <c r="E288" s="9">
        <v>4657</v>
      </c>
      <c r="F288" s="9">
        <v>4537</v>
      </c>
      <c r="G288" s="10">
        <v>3.8119800000000002E-2</v>
      </c>
      <c r="H288" s="9">
        <v>3975</v>
      </c>
      <c r="I288" s="9">
        <v>4074</v>
      </c>
      <c r="J288" s="9">
        <v>3997</v>
      </c>
      <c r="K288" s="9">
        <v>3612</v>
      </c>
      <c r="L288" s="10">
        <v>3.3501299999999998E-2</v>
      </c>
      <c r="M288" s="10">
        <v>0.21381714900000001</v>
      </c>
      <c r="N288" s="10">
        <v>0.216915838</v>
      </c>
      <c r="O288" s="10">
        <v>0.17287627899999999</v>
      </c>
      <c r="P288" s="10">
        <v>0</v>
      </c>
      <c r="Q288" s="10">
        <v>0</v>
      </c>
      <c r="R288" s="10">
        <v>0.59094861499999995</v>
      </c>
      <c r="S288" s="11">
        <v>3006</v>
      </c>
      <c r="T288" s="9">
        <v>5056</v>
      </c>
      <c r="U288" s="9">
        <v>1081</v>
      </c>
      <c r="V288" s="20">
        <v>1101</v>
      </c>
      <c r="W288" s="27">
        <f t="shared" si="20"/>
        <v>1101000</v>
      </c>
      <c r="X288" s="27">
        <f t="shared" si="21"/>
        <v>945780.8</v>
      </c>
      <c r="Y288" s="28" t="str">
        <f t="shared" si="22"/>
        <v>N</v>
      </c>
      <c r="Z288" s="28" t="str">
        <f t="shared" si="23"/>
        <v>N</v>
      </c>
      <c r="AA288" s="27">
        <f t="shared" si="24"/>
        <v>155219.19999999995</v>
      </c>
    </row>
    <row r="289" spans="1:27" x14ac:dyDescent="0.25">
      <c r="A289" s="7" t="s">
        <v>292</v>
      </c>
      <c r="B289" s="8" t="s">
        <v>276</v>
      </c>
      <c r="C289" s="9">
        <v>1736</v>
      </c>
      <c r="D289" s="9">
        <v>1530</v>
      </c>
      <c r="E289" s="9" t="s">
        <v>313</v>
      </c>
      <c r="F289" s="9" t="s">
        <v>313</v>
      </c>
      <c r="G289" s="9" t="s">
        <v>313</v>
      </c>
      <c r="H289" s="9">
        <v>1735</v>
      </c>
      <c r="I289" s="9">
        <v>1584</v>
      </c>
      <c r="J289" s="9" t="s">
        <v>313</v>
      </c>
      <c r="K289" s="9" t="s">
        <v>313</v>
      </c>
      <c r="L289" s="9" t="s">
        <v>313</v>
      </c>
      <c r="M289" s="10">
        <v>4.2223199999999998E-4</v>
      </c>
      <c r="N289" s="10">
        <v>4.2223199999999998E-4</v>
      </c>
      <c r="O289" s="9" t="s">
        <v>313</v>
      </c>
      <c r="P289" s="10">
        <v>1.01697E-2</v>
      </c>
      <c r="Q289" s="10">
        <v>0.13843683100000001</v>
      </c>
      <c r="R289" s="10">
        <v>0</v>
      </c>
      <c r="S289" s="11">
        <v>3155</v>
      </c>
      <c r="T289" s="9">
        <v>1736</v>
      </c>
      <c r="U289" s="9">
        <v>1</v>
      </c>
      <c r="V289" s="20">
        <v>1</v>
      </c>
      <c r="W289" s="27">
        <f t="shared" si="20"/>
        <v>1000</v>
      </c>
      <c r="X289" s="27">
        <f t="shared" si="21"/>
        <v>-52295.200000000004</v>
      </c>
      <c r="Y289" s="28" t="str">
        <f t="shared" si="22"/>
        <v>Y</v>
      </c>
      <c r="Z289" s="28" t="str">
        <f t="shared" si="23"/>
        <v>Y</v>
      </c>
      <c r="AA289" s="27">
        <f t="shared" si="24"/>
        <v>53295.200000000004</v>
      </c>
    </row>
    <row r="290" spans="1:27" x14ac:dyDescent="0.25">
      <c r="A290" s="7" t="s">
        <v>292</v>
      </c>
      <c r="B290" s="8" t="s">
        <v>277</v>
      </c>
      <c r="C290" s="9">
        <v>11106</v>
      </c>
      <c r="D290" s="9">
        <v>7440</v>
      </c>
      <c r="E290" s="9">
        <v>6645</v>
      </c>
      <c r="F290" s="9">
        <v>5864</v>
      </c>
      <c r="G290" s="10">
        <v>0.29797375599999998</v>
      </c>
      <c r="H290" s="9">
        <v>9429</v>
      </c>
      <c r="I290" s="9">
        <v>8448</v>
      </c>
      <c r="J290" s="9">
        <v>6138</v>
      </c>
      <c r="K290" s="9">
        <v>5964</v>
      </c>
      <c r="L290" s="10">
        <v>0.19362812700000001</v>
      </c>
      <c r="M290" s="10">
        <v>0.247608403</v>
      </c>
      <c r="N290" s="10">
        <v>0.247608403</v>
      </c>
      <c r="O290" s="10">
        <v>0.17144725</v>
      </c>
      <c r="P290" s="10">
        <v>1.2725E-2</v>
      </c>
      <c r="Q290" s="10">
        <v>0.19999012999999999</v>
      </c>
      <c r="R290" s="10">
        <v>0.146752139</v>
      </c>
      <c r="S290" s="11">
        <v>6785</v>
      </c>
      <c r="T290" s="9">
        <v>12531</v>
      </c>
      <c r="U290" s="9">
        <v>3103</v>
      </c>
      <c r="V290" s="20">
        <v>3103</v>
      </c>
      <c r="W290" s="27">
        <f t="shared" si="20"/>
        <v>3103000</v>
      </c>
      <c r="X290" s="27">
        <f t="shared" si="21"/>
        <v>2718298.3</v>
      </c>
      <c r="Y290" s="28" t="str">
        <f t="shared" si="22"/>
        <v>N</v>
      </c>
      <c r="Z290" s="28" t="str">
        <f t="shared" si="23"/>
        <v>N</v>
      </c>
      <c r="AA290" s="27">
        <f t="shared" si="24"/>
        <v>384701.70000000019</v>
      </c>
    </row>
    <row r="291" spans="1:27" x14ac:dyDescent="0.25">
      <c r="A291" s="7" t="s">
        <v>292</v>
      </c>
      <c r="B291" s="8" t="s">
        <v>278</v>
      </c>
      <c r="C291" s="9">
        <v>44</v>
      </c>
      <c r="D291" s="9">
        <v>75</v>
      </c>
      <c r="E291" s="9">
        <v>16</v>
      </c>
      <c r="F291" s="9">
        <v>17</v>
      </c>
      <c r="G291" s="10">
        <v>0.54086356199999996</v>
      </c>
      <c r="H291" s="9">
        <v>494</v>
      </c>
      <c r="I291" s="9">
        <v>574</v>
      </c>
      <c r="J291" s="9">
        <v>476</v>
      </c>
      <c r="K291" s="9">
        <v>357</v>
      </c>
      <c r="L291" s="10">
        <v>0.128792552</v>
      </c>
      <c r="M291" s="10">
        <v>-10.28594253</v>
      </c>
      <c r="N291" s="10">
        <v>-10.28594253</v>
      </c>
      <c r="O291" s="10">
        <v>-10.485142850000001</v>
      </c>
      <c r="P291" s="10">
        <v>0.20150058200000001</v>
      </c>
      <c r="Q291" s="10">
        <v>0.50873028600000003</v>
      </c>
      <c r="R291" s="10">
        <v>0.153653025</v>
      </c>
      <c r="S291" s="11">
        <v>76</v>
      </c>
      <c r="T291" s="9">
        <v>44</v>
      </c>
      <c r="U291" s="9">
        <v>-451</v>
      </c>
      <c r="V291" s="20">
        <v>-451</v>
      </c>
      <c r="W291" s="27">
        <f t="shared" si="20"/>
        <v>-451000</v>
      </c>
      <c r="X291" s="27">
        <f t="shared" si="21"/>
        <v>-452350.8</v>
      </c>
      <c r="Y291" s="28" t="str">
        <f t="shared" si="22"/>
        <v>Y</v>
      </c>
      <c r="Z291" s="28" t="str">
        <f t="shared" si="23"/>
        <v>N</v>
      </c>
      <c r="AA291" s="27">
        <f t="shared" si="24"/>
        <v>1350.7999999999884</v>
      </c>
    </row>
    <row r="292" spans="1:27" x14ac:dyDescent="0.25">
      <c r="A292" s="7" t="s">
        <v>292</v>
      </c>
      <c r="B292" s="8" t="s">
        <v>279</v>
      </c>
      <c r="C292" s="9">
        <v>3248</v>
      </c>
      <c r="D292" s="9">
        <v>4860</v>
      </c>
      <c r="E292" s="9">
        <v>4554</v>
      </c>
      <c r="F292" s="9">
        <v>4542</v>
      </c>
      <c r="G292" s="10">
        <v>-9.4997232000000001E-2</v>
      </c>
      <c r="H292" s="9">
        <v>4073</v>
      </c>
      <c r="I292" s="9">
        <v>4294</v>
      </c>
      <c r="J292" s="9">
        <v>4216</v>
      </c>
      <c r="K292" s="9">
        <v>4464</v>
      </c>
      <c r="L292" s="10">
        <v>-2.9182E-2</v>
      </c>
      <c r="M292" s="10">
        <v>-0.25412989499999999</v>
      </c>
      <c r="N292" s="10">
        <v>-0.25412989499999999</v>
      </c>
      <c r="O292" s="10">
        <v>6.1814399999999999E-3</v>
      </c>
      <c r="P292" s="10">
        <v>2.4655599999999999E-4</v>
      </c>
      <c r="Q292" s="10">
        <v>0.60297311200000003</v>
      </c>
      <c r="R292" s="10">
        <v>1.7434999999999999E-2</v>
      </c>
      <c r="S292" s="11">
        <v>2522</v>
      </c>
      <c r="T292" s="9">
        <v>3248</v>
      </c>
      <c r="U292" s="9">
        <v>-825</v>
      </c>
      <c r="V292" s="20">
        <v>-825</v>
      </c>
      <c r="W292" s="27">
        <f t="shared" si="20"/>
        <v>-825000</v>
      </c>
      <c r="X292" s="27">
        <f t="shared" si="21"/>
        <v>-924713.6</v>
      </c>
      <c r="Y292" s="28" t="str">
        <f t="shared" si="22"/>
        <v>Y</v>
      </c>
      <c r="Z292" s="28" t="str">
        <f t="shared" si="23"/>
        <v>N</v>
      </c>
      <c r="AA292" s="27">
        <f t="shared" si="24"/>
        <v>99713.599999999977</v>
      </c>
    </row>
    <row r="293" spans="1:27" x14ac:dyDescent="0.25">
      <c r="A293" s="7" t="s">
        <v>292</v>
      </c>
      <c r="B293" s="8" t="s">
        <v>280</v>
      </c>
      <c r="C293" s="9">
        <v>6061</v>
      </c>
      <c r="D293" s="9">
        <v>5731</v>
      </c>
      <c r="E293" s="9">
        <v>4864</v>
      </c>
      <c r="F293" s="9">
        <v>3861</v>
      </c>
      <c r="G293" s="10">
        <v>0.18984621400000001</v>
      </c>
      <c r="H293" s="9">
        <v>5194</v>
      </c>
      <c r="I293" s="9">
        <v>4439</v>
      </c>
      <c r="J293" s="9">
        <v>4312</v>
      </c>
      <c r="K293" s="9">
        <v>3435</v>
      </c>
      <c r="L293" s="10">
        <v>0.170744495</v>
      </c>
      <c r="M293" s="10">
        <v>0.143037462</v>
      </c>
      <c r="N293" s="10">
        <v>0.14314221099999999</v>
      </c>
      <c r="O293" s="10">
        <v>0.16294518899999999</v>
      </c>
      <c r="P293" s="10">
        <v>0</v>
      </c>
      <c r="Q293" s="10">
        <v>7.2280474999999997E-2</v>
      </c>
      <c r="R293" s="10">
        <v>0</v>
      </c>
      <c r="S293" s="11">
        <v>1719</v>
      </c>
      <c r="T293" s="9">
        <v>6061</v>
      </c>
      <c r="U293" s="9">
        <v>867</v>
      </c>
      <c r="V293" s="20">
        <v>868</v>
      </c>
      <c r="W293" s="27">
        <f t="shared" si="20"/>
        <v>868000</v>
      </c>
      <c r="X293" s="27">
        <f t="shared" si="21"/>
        <v>681927.3</v>
      </c>
      <c r="Y293" s="28" t="str">
        <f t="shared" si="22"/>
        <v>N</v>
      </c>
      <c r="Z293" s="28" t="str">
        <f t="shared" si="23"/>
        <v>N</v>
      </c>
      <c r="AA293" s="27">
        <f t="shared" si="24"/>
        <v>186072.69999999995</v>
      </c>
    </row>
    <row r="294" spans="1:27" x14ac:dyDescent="0.25">
      <c r="A294" s="7" t="s">
        <v>292</v>
      </c>
      <c r="B294" s="8" t="s">
        <v>281</v>
      </c>
      <c r="C294" s="9">
        <v>3489</v>
      </c>
      <c r="D294" s="9">
        <v>3512</v>
      </c>
      <c r="E294" s="9">
        <v>3519</v>
      </c>
      <c r="F294" s="9">
        <v>3529</v>
      </c>
      <c r="G294" s="10">
        <v>-3.7894999999999999E-3</v>
      </c>
      <c r="H294" s="9">
        <v>3344</v>
      </c>
      <c r="I294" s="9">
        <v>3354</v>
      </c>
      <c r="J294" s="9">
        <v>3350</v>
      </c>
      <c r="K294" s="9">
        <v>3361</v>
      </c>
      <c r="L294" s="10">
        <v>-1.6542E-3</v>
      </c>
      <c r="M294" s="10">
        <v>4.1473999999999997E-2</v>
      </c>
      <c r="N294" s="10">
        <v>4.1473999999999997E-2</v>
      </c>
      <c r="O294" s="10">
        <v>4.4946600000000003E-2</v>
      </c>
      <c r="P294" s="10">
        <v>6.2965199999999999E-3</v>
      </c>
      <c r="Q294" s="10">
        <v>0.58738239599999997</v>
      </c>
      <c r="R294" s="10">
        <v>3.8723100000000003E-2</v>
      </c>
      <c r="S294" s="11">
        <v>3681</v>
      </c>
      <c r="T294" s="9">
        <v>3489</v>
      </c>
      <c r="U294" s="9">
        <v>145</v>
      </c>
      <c r="V294" s="20">
        <v>145</v>
      </c>
      <c r="W294" s="27">
        <f t="shared" si="20"/>
        <v>145000</v>
      </c>
      <c r="X294" s="27">
        <f t="shared" si="21"/>
        <v>37887.699999999997</v>
      </c>
      <c r="Y294" s="28" t="str">
        <f t="shared" si="22"/>
        <v>N</v>
      </c>
      <c r="Z294" s="28" t="str">
        <f t="shared" si="23"/>
        <v>N</v>
      </c>
      <c r="AA294" s="27">
        <f t="shared" si="24"/>
        <v>107112.3</v>
      </c>
    </row>
    <row r="295" spans="1:27" x14ac:dyDescent="0.25">
      <c r="A295" s="7" t="s">
        <v>292</v>
      </c>
      <c r="B295" s="8" t="s">
        <v>282</v>
      </c>
      <c r="C295" s="9">
        <v>3701</v>
      </c>
      <c r="D295" s="9">
        <v>3626</v>
      </c>
      <c r="E295" s="9">
        <v>3623</v>
      </c>
      <c r="F295" s="9">
        <v>3664</v>
      </c>
      <c r="G295" s="10">
        <v>3.35199E-3</v>
      </c>
      <c r="H295" s="9">
        <v>3821</v>
      </c>
      <c r="I295" s="9">
        <v>3569</v>
      </c>
      <c r="J295" s="9">
        <v>3518</v>
      </c>
      <c r="K295" s="9">
        <v>3487</v>
      </c>
      <c r="L295" s="10">
        <v>3.1905799999999998E-2</v>
      </c>
      <c r="M295" s="10">
        <v>-3.0918000000000001E-2</v>
      </c>
      <c r="N295" s="10">
        <v>-3.0918000000000001E-2</v>
      </c>
      <c r="O295" s="10">
        <v>5.3283100000000002E-3</v>
      </c>
      <c r="P295" s="10">
        <v>3.1737800000000002E-3</v>
      </c>
      <c r="Q295" s="10">
        <v>0.4907183</v>
      </c>
      <c r="R295" s="10">
        <v>7.7341660000000007E-2</v>
      </c>
      <c r="S295" s="11">
        <v>4492</v>
      </c>
      <c r="T295" s="9">
        <v>3706</v>
      </c>
      <c r="U295" s="9">
        <v>-115</v>
      </c>
      <c r="V295" s="20">
        <v>-115</v>
      </c>
      <c r="W295" s="27">
        <f t="shared" si="20"/>
        <v>-115000</v>
      </c>
      <c r="X295" s="27">
        <f t="shared" si="21"/>
        <v>-228774.2</v>
      </c>
      <c r="Y295" s="28" t="str">
        <f t="shared" si="22"/>
        <v>Y</v>
      </c>
      <c r="Z295" s="28" t="str">
        <f t="shared" si="23"/>
        <v>N</v>
      </c>
      <c r="AA295" s="27">
        <f t="shared" si="24"/>
        <v>113774.20000000001</v>
      </c>
    </row>
  </sheetData>
  <mergeCells count="21"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R1:R2"/>
    <mergeCell ref="A1:A2"/>
    <mergeCell ref="B1:B2"/>
    <mergeCell ref="C1:F1"/>
    <mergeCell ref="G1:G2"/>
    <mergeCell ref="H1:K1"/>
    <mergeCell ref="L1:L2"/>
    <mergeCell ref="M1:M2"/>
    <mergeCell ref="N1:N2"/>
    <mergeCell ref="O1:O2"/>
    <mergeCell ref="P1:P2"/>
    <mergeCell ref="Q1:Q2"/>
  </mergeCells>
  <pageMargins left="0.25" right="0.25" top="0.75" bottom="0.75" header="0.3" footer="0.3"/>
  <pageSetup scale="4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D6816-A2D7-4A61-89F1-F2E04E6A8360}">
  <sheetPr>
    <pageSetUpPr fitToPage="1"/>
  </sheetPr>
  <dimension ref="A1:AA295"/>
  <sheetViews>
    <sheetView tabSelected="1" workbookViewId="0">
      <pane xSplit="2" ySplit="2" topLeftCell="R3" activePane="bottomRight" state="frozen"/>
      <selection pane="topRight" activeCell="C1" sqref="C1"/>
      <selection pane="bottomLeft" activeCell="A3" sqref="A3"/>
      <selection pane="bottomRight" activeCell="Z179" sqref="Z179"/>
    </sheetView>
  </sheetViews>
  <sheetFormatPr defaultRowHeight="15" x14ac:dyDescent="0.25"/>
  <cols>
    <col min="1" max="1" width="6.5703125" style="3" bestFit="1" customWidth="1"/>
    <col min="2" max="2" width="41" customWidth="1"/>
    <col min="3" max="6" width="7.28515625" bestFit="1" customWidth="1"/>
    <col min="7" max="7" width="12.28515625" customWidth="1"/>
    <col min="8" max="11" width="7.28515625" bestFit="1" customWidth="1"/>
    <col min="12" max="12" width="13" customWidth="1"/>
    <col min="13" max="13" width="9.7109375" bestFit="1" customWidth="1"/>
    <col min="14" max="14" width="10.140625" customWidth="1"/>
    <col min="15" max="15" width="10.85546875" customWidth="1"/>
    <col min="16" max="16" width="12.140625" customWidth="1"/>
    <col min="17" max="18" width="11.28515625" customWidth="1"/>
    <col min="19" max="19" width="9.28515625" style="2" customWidth="1"/>
    <col min="20" max="22" width="10.7109375" style="1" customWidth="1"/>
    <col min="23" max="23" width="10.7109375" style="22" bestFit="1" customWidth="1"/>
    <col min="24" max="24" width="13.85546875" style="22" bestFit="1" customWidth="1"/>
    <col min="25" max="26" width="9.28515625" style="21"/>
    <col min="27" max="27" width="13.85546875" style="22" customWidth="1"/>
  </cols>
  <sheetData>
    <row r="1" spans="1:27" s="4" customFormat="1" ht="28.9" customHeight="1" x14ac:dyDescent="0.2">
      <c r="A1" s="31" t="s">
        <v>283</v>
      </c>
      <c r="B1" s="30" t="s">
        <v>293</v>
      </c>
      <c r="C1" s="32" t="s">
        <v>299</v>
      </c>
      <c r="D1" s="33"/>
      <c r="E1" s="33"/>
      <c r="F1" s="33"/>
      <c r="G1" s="29" t="s">
        <v>298</v>
      </c>
      <c r="H1" s="32" t="s">
        <v>300</v>
      </c>
      <c r="I1" s="33"/>
      <c r="J1" s="33"/>
      <c r="K1" s="33"/>
      <c r="L1" s="29" t="s">
        <v>301</v>
      </c>
      <c r="M1" s="29" t="s">
        <v>302</v>
      </c>
      <c r="N1" s="29" t="s">
        <v>311</v>
      </c>
      <c r="O1" s="29" t="s">
        <v>303</v>
      </c>
      <c r="P1" s="29" t="s">
        <v>304</v>
      </c>
      <c r="Q1" s="29" t="s">
        <v>305</v>
      </c>
      <c r="R1" s="29" t="s">
        <v>306</v>
      </c>
      <c r="S1" s="40" t="s">
        <v>307</v>
      </c>
      <c r="T1" s="42" t="s">
        <v>308</v>
      </c>
      <c r="U1" s="42" t="s">
        <v>310</v>
      </c>
      <c r="V1" s="42" t="s">
        <v>309</v>
      </c>
      <c r="W1" s="38" t="s">
        <v>324</v>
      </c>
      <c r="X1" s="38" t="s">
        <v>328</v>
      </c>
      <c r="Y1" s="34" t="s">
        <v>325</v>
      </c>
      <c r="Z1" s="36" t="s">
        <v>326</v>
      </c>
      <c r="AA1" s="38" t="s">
        <v>327</v>
      </c>
    </row>
    <row r="2" spans="1:27" s="4" customFormat="1" ht="20.65" customHeight="1" x14ac:dyDescent="0.2">
      <c r="A2" s="31"/>
      <c r="B2" s="30"/>
      <c r="C2" s="6" t="s">
        <v>294</v>
      </c>
      <c r="D2" s="6" t="s">
        <v>295</v>
      </c>
      <c r="E2" s="6" t="s">
        <v>296</v>
      </c>
      <c r="F2" s="6" t="s">
        <v>297</v>
      </c>
      <c r="G2" s="30"/>
      <c r="H2" s="6" t="s">
        <v>294</v>
      </c>
      <c r="I2" s="6" t="s">
        <v>295</v>
      </c>
      <c r="J2" s="6" t="s">
        <v>296</v>
      </c>
      <c r="K2" s="6" t="s">
        <v>297</v>
      </c>
      <c r="L2" s="30"/>
      <c r="M2" s="30"/>
      <c r="N2" s="30"/>
      <c r="O2" s="30"/>
      <c r="P2" s="30"/>
      <c r="Q2" s="30"/>
      <c r="R2" s="30"/>
      <c r="S2" s="41"/>
      <c r="T2" s="43"/>
      <c r="U2" s="43"/>
      <c r="V2" s="43"/>
      <c r="W2" s="44"/>
      <c r="X2" s="39"/>
      <c r="Y2" s="35"/>
      <c r="Z2" s="37"/>
      <c r="AA2" s="39"/>
    </row>
    <row r="3" spans="1:27" s="5" customFormat="1" ht="15" customHeight="1" x14ac:dyDescent="0.25">
      <c r="A3" s="13"/>
      <c r="B3" s="14" t="s">
        <v>314</v>
      </c>
      <c r="C3" s="15">
        <v>4743</v>
      </c>
      <c r="D3" s="15">
        <v>4762</v>
      </c>
      <c r="E3" s="15">
        <v>4587</v>
      </c>
      <c r="F3" s="15">
        <v>4453</v>
      </c>
      <c r="G3" s="16">
        <v>2.1700000000000001E-2</v>
      </c>
      <c r="H3" s="15">
        <v>3578</v>
      </c>
      <c r="I3" s="15">
        <v>3590</v>
      </c>
      <c r="J3" s="15">
        <v>3438</v>
      </c>
      <c r="K3" s="15">
        <v>3343</v>
      </c>
      <c r="L3" s="16">
        <v>2.3400000000000001E-2</v>
      </c>
      <c r="M3" s="16">
        <v>0.2515</v>
      </c>
      <c r="N3" s="16">
        <v>0.252</v>
      </c>
      <c r="O3" s="16">
        <v>0.25490000000000002</v>
      </c>
      <c r="P3" s="16">
        <v>5.8999999999999999E-3</v>
      </c>
      <c r="Q3" s="16">
        <v>0.26540000000000002</v>
      </c>
      <c r="R3" s="16">
        <v>5.4100000000000002E-2</v>
      </c>
      <c r="S3" s="17">
        <v>3857</v>
      </c>
      <c r="T3" s="15">
        <v>4781</v>
      </c>
      <c r="U3" s="15">
        <v>1202</v>
      </c>
      <c r="V3" s="19">
        <v>1205</v>
      </c>
      <c r="W3" s="25">
        <f>V3*1000</f>
        <v>1205000</v>
      </c>
      <c r="X3" s="25">
        <f>W3-(T3*1000*0.04)</f>
        <v>1013760</v>
      </c>
      <c r="Y3" s="26" t="str">
        <f>IF(X3&lt;0,"Y","N")</f>
        <v>N</v>
      </c>
      <c r="Z3" s="26" t="str">
        <f>IF(AND(W3&gt;0,X3&lt;0),"Y","N")</f>
        <v>N</v>
      </c>
      <c r="AA3" s="25">
        <f>W3-X3</f>
        <v>191240</v>
      </c>
    </row>
    <row r="4" spans="1:27" s="5" customFormat="1" ht="15" customHeight="1" x14ac:dyDescent="0.25">
      <c r="A4" s="18" t="s">
        <v>284</v>
      </c>
      <c r="B4" s="14" t="s">
        <v>315</v>
      </c>
      <c r="C4" s="15">
        <v>4439</v>
      </c>
      <c r="D4" s="15">
        <v>4271</v>
      </c>
      <c r="E4" s="15">
        <v>4297</v>
      </c>
      <c r="F4" s="15">
        <v>4166</v>
      </c>
      <c r="G4" s="16">
        <v>2.18E-2</v>
      </c>
      <c r="H4" s="15">
        <v>3738</v>
      </c>
      <c r="I4" s="15">
        <v>3665</v>
      </c>
      <c r="J4" s="15">
        <v>3662</v>
      </c>
      <c r="K4" s="15">
        <v>3633</v>
      </c>
      <c r="L4" s="16">
        <v>9.5999999999999992E-3</v>
      </c>
      <c r="M4" s="16">
        <v>0.16800000000000001</v>
      </c>
      <c r="N4" s="16">
        <v>0.16750000000000001</v>
      </c>
      <c r="O4" s="16">
        <v>0.2311</v>
      </c>
      <c r="P4" s="16">
        <v>7.6E-3</v>
      </c>
      <c r="Q4" s="16">
        <v>0.29509999999999997</v>
      </c>
      <c r="R4" s="16">
        <v>5.6599999999999998E-2</v>
      </c>
      <c r="S4" s="17">
        <v>3794</v>
      </c>
      <c r="T4" s="15">
        <v>4492</v>
      </c>
      <c r="U4" s="15">
        <v>755</v>
      </c>
      <c r="V4" s="19">
        <v>752</v>
      </c>
      <c r="W4" s="25">
        <f t="shared" ref="W4:W67" si="0">V4*1000</f>
        <v>752000</v>
      </c>
      <c r="X4" s="25">
        <f t="shared" ref="X4:X67" si="1">W4-(T4*1000*0.04)</f>
        <v>572320</v>
      </c>
      <c r="Y4" s="26" t="str">
        <f t="shared" ref="Y4:Y67" si="2">IF(X4&lt;0,"Y","N")</f>
        <v>N</v>
      </c>
      <c r="Z4" s="26" t="str">
        <f t="shared" ref="Z4:Z67" si="3">IF(AND(W4&gt;0,X4&lt;0),"Y","N")</f>
        <v>N</v>
      </c>
      <c r="AA4" s="25">
        <f t="shared" ref="AA4:AA67" si="4">W4-X4</f>
        <v>179680</v>
      </c>
    </row>
    <row r="5" spans="1:27" ht="14.65" customHeight="1" x14ac:dyDescent="0.25">
      <c r="A5" s="7" t="s">
        <v>284</v>
      </c>
      <c r="B5" s="8" t="s">
        <v>0</v>
      </c>
      <c r="C5" s="9">
        <v>2986</v>
      </c>
      <c r="D5" s="9">
        <v>3036</v>
      </c>
      <c r="E5" s="9">
        <v>2866</v>
      </c>
      <c r="F5" s="9">
        <v>2970</v>
      </c>
      <c r="G5" s="10">
        <v>1.82884E-3</v>
      </c>
      <c r="H5" s="9">
        <v>1752</v>
      </c>
      <c r="I5" s="9">
        <v>1691</v>
      </c>
      <c r="J5" s="9">
        <v>1532</v>
      </c>
      <c r="K5" s="9">
        <v>1768</v>
      </c>
      <c r="L5" s="10">
        <v>-2.9672000000000001E-3</v>
      </c>
      <c r="M5" s="10">
        <v>0.41335374499999999</v>
      </c>
      <c r="N5" s="10">
        <v>0.414186422</v>
      </c>
      <c r="O5" s="10">
        <v>0.44132376099999998</v>
      </c>
      <c r="P5" s="10">
        <v>0</v>
      </c>
      <c r="Q5" s="10">
        <v>0.66986089500000001</v>
      </c>
      <c r="R5" s="10">
        <v>3.8316700000000002E-2</v>
      </c>
      <c r="S5" s="11">
        <v>2321</v>
      </c>
      <c r="T5" s="9">
        <v>2986</v>
      </c>
      <c r="U5" s="9">
        <v>1234</v>
      </c>
      <c r="V5" s="20">
        <v>1239</v>
      </c>
      <c r="W5" s="27">
        <f t="shared" si="0"/>
        <v>1239000</v>
      </c>
      <c r="X5" s="27">
        <f t="shared" si="1"/>
        <v>1119560</v>
      </c>
      <c r="Y5" s="28" t="str">
        <f t="shared" si="2"/>
        <v>N</v>
      </c>
      <c r="Z5" s="28" t="str">
        <f t="shared" si="3"/>
        <v>N</v>
      </c>
      <c r="AA5" s="27">
        <f t="shared" si="4"/>
        <v>119440</v>
      </c>
    </row>
    <row r="6" spans="1:27" x14ac:dyDescent="0.25">
      <c r="A6" s="7" t="s">
        <v>284</v>
      </c>
      <c r="B6" s="8" t="s">
        <v>1</v>
      </c>
      <c r="C6" s="9">
        <v>210</v>
      </c>
      <c r="D6" s="9">
        <v>235</v>
      </c>
      <c r="E6" s="9">
        <v>179</v>
      </c>
      <c r="F6" s="9">
        <v>8</v>
      </c>
      <c r="G6" s="10" t="s">
        <v>312</v>
      </c>
      <c r="H6" s="9">
        <v>284</v>
      </c>
      <c r="I6" s="9">
        <v>454</v>
      </c>
      <c r="J6" s="9">
        <v>354</v>
      </c>
      <c r="K6" s="9">
        <v>148</v>
      </c>
      <c r="L6" s="10" t="s">
        <v>312</v>
      </c>
      <c r="M6" s="10">
        <v>-0.35524245500000001</v>
      </c>
      <c r="N6" s="10">
        <v>-0.35524245500000001</v>
      </c>
      <c r="O6" s="10">
        <v>-0.75049272199999995</v>
      </c>
      <c r="P6" s="10">
        <v>0</v>
      </c>
      <c r="Q6" s="10">
        <v>0.495274877</v>
      </c>
      <c r="R6" s="10">
        <v>0.12422161800000001</v>
      </c>
      <c r="S6" s="11">
        <v>1035</v>
      </c>
      <c r="T6" s="9">
        <v>210</v>
      </c>
      <c r="U6" s="9">
        <v>-75</v>
      </c>
      <c r="V6" s="20">
        <v>-75</v>
      </c>
      <c r="W6" s="27">
        <f t="shared" si="0"/>
        <v>-75000</v>
      </c>
      <c r="X6" s="27">
        <f t="shared" si="1"/>
        <v>-83400</v>
      </c>
      <c r="Y6" s="28" t="str">
        <f t="shared" si="2"/>
        <v>Y</v>
      </c>
      <c r="Z6" s="28" t="str">
        <f t="shared" si="3"/>
        <v>N</v>
      </c>
      <c r="AA6" s="27">
        <f t="shared" si="4"/>
        <v>8400</v>
      </c>
    </row>
    <row r="7" spans="1:27" ht="14.65" customHeight="1" x14ac:dyDescent="0.25">
      <c r="A7" s="7" t="s">
        <v>284</v>
      </c>
      <c r="B7" s="8" t="s">
        <v>2</v>
      </c>
      <c r="C7" s="9">
        <v>3164</v>
      </c>
      <c r="D7" s="9">
        <v>2510</v>
      </c>
      <c r="E7" s="9">
        <v>2689</v>
      </c>
      <c r="F7" s="9">
        <v>3033</v>
      </c>
      <c r="G7" s="10">
        <v>1.4460600000000001E-2</v>
      </c>
      <c r="H7" s="9">
        <v>2751</v>
      </c>
      <c r="I7" s="9">
        <v>2435</v>
      </c>
      <c r="J7" s="9">
        <v>2355</v>
      </c>
      <c r="K7" s="9">
        <v>2579</v>
      </c>
      <c r="L7" s="10">
        <v>2.2269299999999999E-2</v>
      </c>
      <c r="M7" s="10">
        <v>0.13058134099999999</v>
      </c>
      <c r="N7" s="10">
        <v>0.13063518700000001</v>
      </c>
      <c r="O7" s="10">
        <v>9.8479920999999998E-2</v>
      </c>
      <c r="P7" s="10">
        <v>5.4510699999999997E-3</v>
      </c>
      <c r="Q7" s="10">
        <v>0.28590217400000001</v>
      </c>
      <c r="R7" s="10">
        <v>4.3188900000000002E-2</v>
      </c>
      <c r="S7" s="11">
        <v>2840</v>
      </c>
      <c r="T7" s="9">
        <v>3164</v>
      </c>
      <c r="U7" s="9">
        <v>413</v>
      </c>
      <c r="V7" s="20">
        <v>413</v>
      </c>
      <c r="W7" s="27">
        <f t="shared" si="0"/>
        <v>413000</v>
      </c>
      <c r="X7" s="27">
        <f t="shared" si="1"/>
        <v>286440</v>
      </c>
      <c r="Y7" s="28" t="str">
        <f t="shared" si="2"/>
        <v>N</v>
      </c>
      <c r="Z7" s="28" t="str">
        <f t="shared" si="3"/>
        <v>N</v>
      </c>
      <c r="AA7" s="27">
        <f t="shared" si="4"/>
        <v>126560</v>
      </c>
    </row>
    <row r="8" spans="1:27" x14ac:dyDescent="0.25">
      <c r="A8" s="7" t="s">
        <v>284</v>
      </c>
      <c r="B8" s="8" t="s">
        <v>3</v>
      </c>
      <c r="C8" s="9">
        <v>9513</v>
      </c>
      <c r="D8" s="9">
        <v>6490</v>
      </c>
      <c r="E8" s="9">
        <v>5519</v>
      </c>
      <c r="F8" s="9">
        <v>2131</v>
      </c>
      <c r="G8" s="10">
        <v>1.155005694</v>
      </c>
      <c r="H8" s="9">
        <v>6695</v>
      </c>
      <c r="I8" s="9">
        <v>7015</v>
      </c>
      <c r="J8" s="9">
        <v>6465</v>
      </c>
      <c r="K8" s="9">
        <v>5178</v>
      </c>
      <c r="L8" s="10">
        <v>9.7687697000000004E-2</v>
      </c>
      <c r="M8" s="10">
        <v>0.296298379</v>
      </c>
      <c r="N8" s="10">
        <v>0.296298379</v>
      </c>
      <c r="O8" s="10">
        <v>6.0507400000000003E-2</v>
      </c>
      <c r="P8" s="10">
        <v>2.13063E-2</v>
      </c>
      <c r="Q8" s="10">
        <v>0.31359995099999999</v>
      </c>
      <c r="R8" s="10">
        <v>7.9099965999999994E-2</v>
      </c>
      <c r="S8" s="11">
        <v>7369</v>
      </c>
      <c r="T8" s="9">
        <v>9514</v>
      </c>
      <c r="U8" s="9">
        <v>2819</v>
      </c>
      <c r="V8" s="20">
        <v>2819</v>
      </c>
      <c r="W8" s="27">
        <f t="shared" si="0"/>
        <v>2819000</v>
      </c>
      <c r="X8" s="27">
        <f t="shared" si="1"/>
        <v>2438440</v>
      </c>
      <c r="Y8" s="28" t="str">
        <f t="shared" si="2"/>
        <v>N</v>
      </c>
      <c r="Z8" s="28" t="str">
        <f t="shared" si="3"/>
        <v>N</v>
      </c>
      <c r="AA8" s="27">
        <f t="shared" si="4"/>
        <v>380560</v>
      </c>
    </row>
    <row r="9" spans="1:27" ht="14.65" customHeight="1" x14ac:dyDescent="0.25">
      <c r="A9" s="7" t="s">
        <v>284</v>
      </c>
      <c r="B9" s="8" t="s">
        <v>4</v>
      </c>
      <c r="C9" s="9">
        <v>1434</v>
      </c>
      <c r="D9" s="9">
        <v>903</v>
      </c>
      <c r="E9" s="9" t="s">
        <v>312</v>
      </c>
      <c r="F9" s="9" t="s">
        <v>312</v>
      </c>
      <c r="G9" s="9" t="s">
        <v>312</v>
      </c>
      <c r="H9" s="9">
        <v>2474</v>
      </c>
      <c r="I9" s="9">
        <v>2349</v>
      </c>
      <c r="J9" s="9" t="s">
        <v>312</v>
      </c>
      <c r="K9" s="9" t="s">
        <v>312</v>
      </c>
      <c r="L9" s="9" t="s">
        <v>312</v>
      </c>
      <c r="M9" s="10">
        <v>-0.72532655700000004</v>
      </c>
      <c r="N9" s="10">
        <v>-0.72532655700000004</v>
      </c>
      <c r="O9" s="9" t="s">
        <v>312</v>
      </c>
      <c r="P9" s="10">
        <v>1.3317900000000001E-2</v>
      </c>
      <c r="Q9" s="10">
        <v>0.20049973300000001</v>
      </c>
      <c r="R9" s="10">
        <v>3.50008E-3</v>
      </c>
      <c r="S9" s="11">
        <v>1137</v>
      </c>
      <c r="T9" s="9">
        <v>1434</v>
      </c>
      <c r="U9" s="9">
        <v>-1040</v>
      </c>
      <c r="V9" s="20">
        <v>-1040</v>
      </c>
      <c r="W9" s="27">
        <f t="shared" si="0"/>
        <v>-1040000</v>
      </c>
      <c r="X9" s="27">
        <f t="shared" si="1"/>
        <v>-1097360</v>
      </c>
      <c r="Y9" s="28" t="str">
        <f t="shared" si="2"/>
        <v>Y</v>
      </c>
      <c r="Z9" s="28" t="str">
        <f t="shared" si="3"/>
        <v>N</v>
      </c>
      <c r="AA9" s="27">
        <f t="shared" si="4"/>
        <v>57360</v>
      </c>
    </row>
    <row r="10" spans="1:27" x14ac:dyDescent="0.25">
      <c r="A10" s="7" t="s">
        <v>284</v>
      </c>
      <c r="B10" s="8" t="s">
        <v>5</v>
      </c>
      <c r="C10" s="9">
        <v>7523</v>
      </c>
      <c r="D10" s="9">
        <v>7495</v>
      </c>
      <c r="E10" s="9">
        <v>6790</v>
      </c>
      <c r="F10" s="9">
        <v>6471</v>
      </c>
      <c r="G10" s="10">
        <v>5.42119E-2</v>
      </c>
      <c r="H10" s="9">
        <v>5620</v>
      </c>
      <c r="I10" s="9">
        <v>5099</v>
      </c>
      <c r="J10" s="9">
        <v>5481</v>
      </c>
      <c r="K10" s="9">
        <v>5110</v>
      </c>
      <c r="L10" s="10">
        <v>3.3282600000000002E-2</v>
      </c>
      <c r="M10" s="10">
        <v>0.25445156600000002</v>
      </c>
      <c r="N10" s="10">
        <v>0.23829233499999999</v>
      </c>
      <c r="O10" s="10">
        <v>0.25375325799999998</v>
      </c>
      <c r="P10" s="10">
        <v>2.2009899999999999E-3</v>
      </c>
      <c r="Q10" s="10">
        <v>0.64947760700000001</v>
      </c>
      <c r="R10" s="10">
        <v>3.5615000000000001E-2</v>
      </c>
      <c r="S10" s="11">
        <v>4078</v>
      </c>
      <c r="T10" s="9">
        <v>7538</v>
      </c>
      <c r="U10" s="9">
        <v>1918</v>
      </c>
      <c r="V10" s="20">
        <v>1758</v>
      </c>
      <c r="W10" s="27">
        <f t="shared" si="0"/>
        <v>1758000</v>
      </c>
      <c r="X10" s="27">
        <f t="shared" si="1"/>
        <v>1456480</v>
      </c>
      <c r="Y10" s="28" t="str">
        <f t="shared" si="2"/>
        <v>N</v>
      </c>
      <c r="Z10" s="28" t="str">
        <f t="shared" si="3"/>
        <v>N</v>
      </c>
      <c r="AA10" s="27">
        <f t="shared" si="4"/>
        <v>301520</v>
      </c>
    </row>
    <row r="11" spans="1:27" ht="14.65" customHeight="1" x14ac:dyDescent="0.25">
      <c r="A11" s="7" t="s">
        <v>284</v>
      </c>
      <c r="B11" s="8" t="s">
        <v>6</v>
      </c>
      <c r="C11" s="9">
        <v>17245</v>
      </c>
      <c r="D11" s="9">
        <v>15506</v>
      </c>
      <c r="E11" s="9">
        <v>15100</v>
      </c>
      <c r="F11" s="9">
        <v>13523</v>
      </c>
      <c r="G11" s="10">
        <v>9.1743962999999998E-2</v>
      </c>
      <c r="H11" s="9">
        <v>11063</v>
      </c>
      <c r="I11" s="9">
        <v>9444</v>
      </c>
      <c r="J11" s="9">
        <v>9170</v>
      </c>
      <c r="K11" s="9">
        <v>12837</v>
      </c>
      <c r="L11" s="10">
        <v>-4.6056E-2</v>
      </c>
      <c r="M11" s="10">
        <v>0.358471553</v>
      </c>
      <c r="N11" s="10">
        <v>0.358471553</v>
      </c>
      <c r="O11" s="10">
        <v>0.37980529299999999</v>
      </c>
      <c r="P11" s="10">
        <v>1.37278E-2</v>
      </c>
      <c r="Q11" s="10">
        <v>0</v>
      </c>
      <c r="R11" s="10">
        <v>0.24280163499999999</v>
      </c>
      <c r="S11" s="11">
        <v>8190</v>
      </c>
      <c r="T11" s="9">
        <v>17245</v>
      </c>
      <c r="U11" s="9">
        <v>6182</v>
      </c>
      <c r="V11" s="20">
        <v>6182</v>
      </c>
      <c r="W11" s="27">
        <f t="shared" si="0"/>
        <v>6182000</v>
      </c>
      <c r="X11" s="27">
        <f t="shared" si="1"/>
        <v>5492200</v>
      </c>
      <c r="Y11" s="28" t="str">
        <f t="shared" si="2"/>
        <v>N</v>
      </c>
      <c r="Z11" s="28" t="str">
        <f t="shared" si="3"/>
        <v>N</v>
      </c>
      <c r="AA11" s="27">
        <f t="shared" si="4"/>
        <v>689800</v>
      </c>
    </row>
    <row r="12" spans="1:27" x14ac:dyDescent="0.25">
      <c r="A12" s="7" t="s">
        <v>284</v>
      </c>
      <c r="B12" s="8" t="s">
        <v>7</v>
      </c>
      <c r="C12" s="9">
        <v>1479</v>
      </c>
      <c r="D12" s="9">
        <v>1548</v>
      </c>
      <c r="E12" s="9">
        <v>1559</v>
      </c>
      <c r="F12" s="9">
        <v>1337</v>
      </c>
      <c r="G12" s="10">
        <v>3.52868E-2</v>
      </c>
      <c r="H12" s="9">
        <v>1360</v>
      </c>
      <c r="I12" s="9">
        <v>1305</v>
      </c>
      <c r="J12" s="9">
        <v>1403</v>
      </c>
      <c r="K12" s="9">
        <v>1887</v>
      </c>
      <c r="L12" s="10">
        <v>-9.3166202000000004E-2</v>
      </c>
      <c r="M12" s="10">
        <v>8.0632967999999999E-2</v>
      </c>
      <c r="N12" s="10">
        <v>8.0632967999999999E-2</v>
      </c>
      <c r="O12" s="10">
        <v>0.11289426</v>
      </c>
      <c r="P12" s="10">
        <v>0</v>
      </c>
      <c r="Q12" s="10">
        <v>4.0227600000000002E-2</v>
      </c>
      <c r="R12" s="10">
        <v>5.3536199999999999E-3</v>
      </c>
      <c r="S12" s="11">
        <v>807</v>
      </c>
      <c r="T12" s="9">
        <v>1479</v>
      </c>
      <c r="U12" s="9">
        <v>119</v>
      </c>
      <c r="V12" s="20">
        <v>119</v>
      </c>
      <c r="W12" s="27">
        <f t="shared" si="0"/>
        <v>119000</v>
      </c>
      <c r="X12" s="27">
        <f t="shared" si="1"/>
        <v>59840</v>
      </c>
      <c r="Y12" s="28" t="str">
        <f t="shared" si="2"/>
        <v>N</v>
      </c>
      <c r="Z12" s="28" t="str">
        <f t="shared" si="3"/>
        <v>N</v>
      </c>
      <c r="AA12" s="27">
        <f t="shared" si="4"/>
        <v>59160</v>
      </c>
    </row>
    <row r="13" spans="1:27" ht="14.65" customHeight="1" x14ac:dyDescent="0.25">
      <c r="A13" s="7" t="s">
        <v>284</v>
      </c>
      <c r="B13" s="8" t="s">
        <v>8</v>
      </c>
      <c r="C13" s="9">
        <v>1755</v>
      </c>
      <c r="D13" s="9">
        <v>1766</v>
      </c>
      <c r="E13" s="9">
        <v>2170</v>
      </c>
      <c r="F13" s="9">
        <v>2100</v>
      </c>
      <c r="G13" s="10">
        <v>-5.4771E-2</v>
      </c>
      <c r="H13" s="9">
        <v>1783</v>
      </c>
      <c r="I13" s="9">
        <v>1751</v>
      </c>
      <c r="J13" s="9">
        <v>2164</v>
      </c>
      <c r="K13" s="9">
        <v>2070</v>
      </c>
      <c r="L13" s="10">
        <v>-4.6154000000000001E-2</v>
      </c>
      <c r="M13" s="10">
        <v>-1.6277E-2</v>
      </c>
      <c r="N13" s="10">
        <v>-1.6277E-2</v>
      </c>
      <c r="O13" s="10">
        <v>-1.2661E-3</v>
      </c>
      <c r="P13" s="10">
        <v>0</v>
      </c>
      <c r="Q13" s="10">
        <v>0.34220334000000002</v>
      </c>
      <c r="R13" s="10">
        <v>0</v>
      </c>
      <c r="S13" s="11">
        <v>3222</v>
      </c>
      <c r="T13" s="9">
        <v>1755</v>
      </c>
      <c r="U13" s="9">
        <v>-29</v>
      </c>
      <c r="V13" s="20">
        <v>-29</v>
      </c>
      <c r="W13" s="27">
        <f t="shared" si="0"/>
        <v>-29000</v>
      </c>
      <c r="X13" s="27">
        <f t="shared" si="1"/>
        <v>-99200</v>
      </c>
      <c r="Y13" s="28" t="str">
        <f t="shared" si="2"/>
        <v>Y</v>
      </c>
      <c r="Z13" s="28" t="str">
        <f t="shared" si="3"/>
        <v>N</v>
      </c>
      <c r="AA13" s="27">
        <f t="shared" si="4"/>
        <v>70200</v>
      </c>
    </row>
    <row r="14" spans="1:27" x14ac:dyDescent="0.25">
      <c r="A14" s="7" t="s">
        <v>284</v>
      </c>
      <c r="B14" s="8" t="s">
        <v>9</v>
      </c>
      <c r="C14" s="9">
        <v>955</v>
      </c>
      <c r="D14" s="9">
        <v>1241</v>
      </c>
      <c r="E14" s="9">
        <v>1714</v>
      </c>
      <c r="F14" s="9">
        <v>1990</v>
      </c>
      <c r="G14" s="10" t="s">
        <v>312</v>
      </c>
      <c r="H14" s="9">
        <v>955</v>
      </c>
      <c r="I14" s="9">
        <v>1076</v>
      </c>
      <c r="J14" s="9">
        <v>1382</v>
      </c>
      <c r="K14" s="9">
        <v>1416</v>
      </c>
      <c r="L14" s="10" t="s">
        <v>312</v>
      </c>
      <c r="M14" s="10">
        <v>8.1747700000000005E-4</v>
      </c>
      <c r="N14" s="10">
        <v>8.1747700000000005E-4</v>
      </c>
      <c r="O14" s="10">
        <v>0.127184822</v>
      </c>
      <c r="P14" s="10">
        <v>0</v>
      </c>
      <c r="Q14" s="10">
        <v>0.47884885999999999</v>
      </c>
      <c r="R14" s="10">
        <v>4.2170100000000002E-2</v>
      </c>
      <c r="S14" s="11">
        <v>1074</v>
      </c>
      <c r="T14" s="9">
        <v>955</v>
      </c>
      <c r="U14" s="9">
        <v>1</v>
      </c>
      <c r="V14" s="20">
        <v>1</v>
      </c>
      <c r="W14" s="27">
        <f t="shared" si="0"/>
        <v>1000</v>
      </c>
      <c r="X14" s="27">
        <f t="shared" si="1"/>
        <v>-37200</v>
      </c>
      <c r="Y14" s="28" t="str">
        <f t="shared" si="2"/>
        <v>Y</v>
      </c>
      <c r="Z14" s="28" t="str">
        <f t="shared" si="3"/>
        <v>Y</v>
      </c>
      <c r="AA14" s="27">
        <f t="shared" si="4"/>
        <v>38200</v>
      </c>
    </row>
    <row r="15" spans="1:27" ht="14.65" customHeight="1" x14ac:dyDescent="0.25">
      <c r="A15" s="7" t="s">
        <v>284</v>
      </c>
      <c r="B15" s="8" t="s">
        <v>10</v>
      </c>
      <c r="C15" s="9">
        <v>2404</v>
      </c>
      <c r="D15" s="9">
        <v>2154</v>
      </c>
      <c r="E15" s="9">
        <v>2054</v>
      </c>
      <c r="F15" s="9">
        <v>2386</v>
      </c>
      <c r="G15" s="10">
        <v>2.4152599999999998E-3</v>
      </c>
      <c r="H15" s="9">
        <v>2345</v>
      </c>
      <c r="I15" s="9">
        <v>2238</v>
      </c>
      <c r="J15" s="9">
        <v>2301</v>
      </c>
      <c r="K15" s="9">
        <v>2682</v>
      </c>
      <c r="L15" s="10">
        <v>-4.1895000000000002E-2</v>
      </c>
      <c r="M15" s="10">
        <v>2.45504E-2</v>
      </c>
      <c r="N15" s="10">
        <v>2.8923500000000001E-2</v>
      </c>
      <c r="O15" s="10">
        <v>-3.8727999999999999E-2</v>
      </c>
      <c r="P15" s="10">
        <v>0</v>
      </c>
      <c r="Q15" s="10">
        <v>0.479635692</v>
      </c>
      <c r="R15" s="10">
        <v>2.76093E-2</v>
      </c>
      <c r="S15" s="11">
        <v>1789</v>
      </c>
      <c r="T15" s="9">
        <v>2404</v>
      </c>
      <c r="U15" s="9">
        <v>59</v>
      </c>
      <c r="V15" s="20">
        <v>70</v>
      </c>
      <c r="W15" s="27">
        <f t="shared" si="0"/>
        <v>70000</v>
      </c>
      <c r="X15" s="27">
        <f t="shared" si="1"/>
        <v>-26160</v>
      </c>
      <c r="Y15" s="28" t="str">
        <f t="shared" si="2"/>
        <v>Y</v>
      </c>
      <c r="Z15" s="28" t="str">
        <f t="shared" si="3"/>
        <v>Y</v>
      </c>
      <c r="AA15" s="27">
        <f t="shared" si="4"/>
        <v>96160</v>
      </c>
    </row>
    <row r="16" spans="1:27" x14ac:dyDescent="0.25">
      <c r="A16" s="7" t="s">
        <v>284</v>
      </c>
      <c r="B16" s="8" t="s">
        <v>11</v>
      </c>
      <c r="C16" s="9">
        <v>2192</v>
      </c>
      <c r="D16" s="9">
        <v>1902</v>
      </c>
      <c r="E16" s="9">
        <v>779</v>
      </c>
      <c r="F16" s="9" t="s">
        <v>312</v>
      </c>
      <c r="G16" s="9" t="s">
        <v>312</v>
      </c>
      <c r="H16" s="9">
        <v>2283</v>
      </c>
      <c r="I16" s="9">
        <v>2291</v>
      </c>
      <c r="J16" s="9">
        <v>1489</v>
      </c>
      <c r="K16" s="9" t="s">
        <v>312</v>
      </c>
      <c r="L16" s="9" t="s">
        <v>312</v>
      </c>
      <c r="M16" s="10">
        <v>-4.1444000000000002E-2</v>
      </c>
      <c r="N16" s="10">
        <v>-4.1444000000000002E-2</v>
      </c>
      <c r="O16" s="10">
        <v>-0.24416608300000001</v>
      </c>
      <c r="P16" s="10">
        <v>4.8177200000000002E-3</v>
      </c>
      <c r="Q16" s="10">
        <v>0.289613697</v>
      </c>
      <c r="R16" s="10">
        <v>0</v>
      </c>
      <c r="S16" s="11">
        <v>1044</v>
      </c>
      <c r="T16" s="9">
        <v>2192</v>
      </c>
      <c r="U16" s="9">
        <v>-91</v>
      </c>
      <c r="V16" s="20">
        <v>-91</v>
      </c>
      <c r="W16" s="27">
        <f t="shared" si="0"/>
        <v>-91000</v>
      </c>
      <c r="X16" s="27">
        <f t="shared" si="1"/>
        <v>-178680</v>
      </c>
      <c r="Y16" s="28" t="str">
        <f t="shared" si="2"/>
        <v>Y</v>
      </c>
      <c r="Z16" s="28" t="str">
        <f t="shared" si="3"/>
        <v>N</v>
      </c>
      <c r="AA16" s="27">
        <f t="shared" si="4"/>
        <v>87680</v>
      </c>
    </row>
    <row r="17" spans="1:27" ht="14.65" customHeight="1" x14ac:dyDescent="0.25">
      <c r="A17" s="7" t="s">
        <v>284</v>
      </c>
      <c r="B17" s="8" t="s">
        <v>12</v>
      </c>
      <c r="C17" s="9">
        <v>5368</v>
      </c>
      <c r="D17" s="9">
        <v>4398</v>
      </c>
      <c r="E17" s="9">
        <v>5644</v>
      </c>
      <c r="F17" s="9">
        <v>4580</v>
      </c>
      <c r="G17" s="10">
        <v>5.73508E-2</v>
      </c>
      <c r="H17" s="9">
        <v>3001</v>
      </c>
      <c r="I17" s="9">
        <v>2721</v>
      </c>
      <c r="J17" s="9">
        <v>3423</v>
      </c>
      <c r="K17" s="9">
        <v>2078</v>
      </c>
      <c r="L17" s="10">
        <v>0.14805903100000001</v>
      </c>
      <c r="M17" s="10">
        <v>0.44094634900000002</v>
      </c>
      <c r="N17" s="10">
        <v>0.44094634900000002</v>
      </c>
      <c r="O17" s="10">
        <v>0.40655418599999998</v>
      </c>
      <c r="P17" s="10">
        <v>2.5029699999999998E-2</v>
      </c>
      <c r="Q17" s="10">
        <v>0.23416608</v>
      </c>
      <c r="R17" s="10">
        <v>3.3075300000000002E-2</v>
      </c>
      <c r="S17" s="11">
        <v>5354</v>
      </c>
      <c r="T17" s="9">
        <v>5368</v>
      </c>
      <c r="U17" s="9">
        <v>2367</v>
      </c>
      <c r="V17" s="20">
        <v>2367</v>
      </c>
      <c r="W17" s="27">
        <f t="shared" si="0"/>
        <v>2367000</v>
      </c>
      <c r="X17" s="27">
        <f t="shared" si="1"/>
        <v>2152280</v>
      </c>
      <c r="Y17" s="28" t="str">
        <f t="shared" si="2"/>
        <v>N</v>
      </c>
      <c r="Z17" s="28" t="str">
        <f t="shared" si="3"/>
        <v>N</v>
      </c>
      <c r="AA17" s="27">
        <f t="shared" si="4"/>
        <v>214720</v>
      </c>
    </row>
    <row r="18" spans="1:27" x14ac:dyDescent="0.25">
      <c r="A18" s="7" t="s">
        <v>284</v>
      </c>
      <c r="B18" s="8" t="s">
        <v>13</v>
      </c>
      <c r="C18" s="9">
        <v>2913</v>
      </c>
      <c r="D18" s="9">
        <v>2979</v>
      </c>
      <c r="E18" s="9">
        <v>2916</v>
      </c>
      <c r="F18" s="9">
        <v>2984</v>
      </c>
      <c r="G18" s="10">
        <v>-7.92E-3</v>
      </c>
      <c r="H18" s="9">
        <v>1484</v>
      </c>
      <c r="I18" s="9">
        <v>1407</v>
      </c>
      <c r="J18" s="9">
        <v>1470</v>
      </c>
      <c r="K18" s="9">
        <v>1462</v>
      </c>
      <c r="L18" s="10">
        <v>5.0529499999999996E-3</v>
      </c>
      <c r="M18" s="10">
        <v>0.49042705399999997</v>
      </c>
      <c r="N18" s="10">
        <v>0.49051345299999999</v>
      </c>
      <c r="O18" s="10">
        <v>0.50494880200000003</v>
      </c>
      <c r="P18" s="10">
        <v>0</v>
      </c>
      <c r="Q18" s="10">
        <v>0.28354753599999999</v>
      </c>
      <c r="R18" s="10">
        <v>1.2907399999999999E-4</v>
      </c>
      <c r="S18" s="11">
        <v>5000</v>
      </c>
      <c r="T18" s="9">
        <v>2913</v>
      </c>
      <c r="U18" s="9">
        <v>1429</v>
      </c>
      <c r="V18" s="20">
        <v>1429</v>
      </c>
      <c r="W18" s="27">
        <f t="shared" si="0"/>
        <v>1429000</v>
      </c>
      <c r="X18" s="27">
        <f t="shared" si="1"/>
        <v>1312480</v>
      </c>
      <c r="Y18" s="28" t="str">
        <f t="shared" si="2"/>
        <v>N</v>
      </c>
      <c r="Z18" s="28" t="str">
        <f t="shared" si="3"/>
        <v>N</v>
      </c>
      <c r="AA18" s="27">
        <f t="shared" si="4"/>
        <v>116520</v>
      </c>
    </row>
    <row r="19" spans="1:27" ht="14.65" customHeight="1" x14ac:dyDescent="0.25">
      <c r="A19" s="7" t="s">
        <v>284</v>
      </c>
      <c r="B19" s="8" t="s">
        <v>14</v>
      </c>
      <c r="C19" s="9">
        <v>3329</v>
      </c>
      <c r="D19" s="9">
        <v>3567</v>
      </c>
      <c r="E19" s="9">
        <v>3052</v>
      </c>
      <c r="F19" s="9">
        <v>2171</v>
      </c>
      <c r="G19" s="10">
        <v>0.17786475500000001</v>
      </c>
      <c r="H19" s="9">
        <v>3419</v>
      </c>
      <c r="I19" s="9">
        <v>3104</v>
      </c>
      <c r="J19" s="9">
        <v>2876</v>
      </c>
      <c r="K19" s="9">
        <v>2346</v>
      </c>
      <c r="L19" s="10">
        <v>0.15244074799999999</v>
      </c>
      <c r="M19" s="10">
        <v>-2.6703999999999999E-2</v>
      </c>
      <c r="N19" s="10">
        <v>-2.6601E-2</v>
      </c>
      <c r="O19" s="10">
        <v>5.5373800000000001E-2</v>
      </c>
      <c r="P19" s="10">
        <v>0</v>
      </c>
      <c r="Q19" s="10">
        <v>0.28435579500000002</v>
      </c>
      <c r="R19" s="10">
        <v>1.92763E-2</v>
      </c>
      <c r="S19" s="11">
        <v>2276</v>
      </c>
      <c r="T19" s="9">
        <v>3330</v>
      </c>
      <c r="U19" s="9">
        <v>-89</v>
      </c>
      <c r="V19" s="20">
        <v>-89</v>
      </c>
      <c r="W19" s="27">
        <f t="shared" si="0"/>
        <v>-89000</v>
      </c>
      <c r="X19" s="27">
        <f t="shared" si="1"/>
        <v>-222200</v>
      </c>
      <c r="Y19" s="28" t="str">
        <f t="shared" si="2"/>
        <v>Y</v>
      </c>
      <c r="Z19" s="28" t="str">
        <f t="shared" si="3"/>
        <v>N</v>
      </c>
      <c r="AA19" s="27">
        <f t="shared" si="4"/>
        <v>133200</v>
      </c>
    </row>
    <row r="20" spans="1:27" x14ac:dyDescent="0.25">
      <c r="A20" s="7" t="s">
        <v>284</v>
      </c>
      <c r="B20" s="8" t="s">
        <v>15</v>
      </c>
      <c r="C20" s="9">
        <v>5084</v>
      </c>
      <c r="D20" s="9">
        <v>4977</v>
      </c>
      <c r="E20" s="9">
        <v>5100</v>
      </c>
      <c r="F20" s="9">
        <v>5036</v>
      </c>
      <c r="G20" s="10">
        <v>3.20433E-3</v>
      </c>
      <c r="H20" s="9">
        <v>5257</v>
      </c>
      <c r="I20" s="9">
        <v>4982</v>
      </c>
      <c r="J20" s="9">
        <v>4973</v>
      </c>
      <c r="K20" s="9">
        <v>4892</v>
      </c>
      <c r="L20" s="10">
        <v>2.4881400000000001E-2</v>
      </c>
      <c r="M20" s="10">
        <v>-3.3975999999999999E-2</v>
      </c>
      <c r="N20" s="10">
        <v>-3.3975999999999999E-2</v>
      </c>
      <c r="O20" s="10">
        <v>-3.3287999999999998E-3</v>
      </c>
      <c r="P20" s="10">
        <v>1.67134E-2</v>
      </c>
      <c r="Q20" s="10">
        <v>0.46544081199999998</v>
      </c>
      <c r="R20" s="10">
        <v>8.2914249999999995E-2</v>
      </c>
      <c r="S20" s="11">
        <v>3055</v>
      </c>
      <c r="T20" s="9">
        <v>5084</v>
      </c>
      <c r="U20" s="9">
        <v>-173</v>
      </c>
      <c r="V20" s="20">
        <v>-173</v>
      </c>
      <c r="W20" s="27">
        <f t="shared" si="0"/>
        <v>-173000</v>
      </c>
      <c r="X20" s="27">
        <f t="shared" si="1"/>
        <v>-376360</v>
      </c>
      <c r="Y20" s="28" t="str">
        <f t="shared" si="2"/>
        <v>Y</v>
      </c>
      <c r="Z20" s="28" t="str">
        <f t="shared" si="3"/>
        <v>N</v>
      </c>
      <c r="AA20" s="27">
        <f t="shared" si="4"/>
        <v>203360</v>
      </c>
    </row>
    <row r="21" spans="1:27" ht="14.65" customHeight="1" x14ac:dyDescent="0.25">
      <c r="A21" s="7" t="s">
        <v>284</v>
      </c>
      <c r="B21" s="8" t="s">
        <v>16</v>
      </c>
      <c r="C21" s="9">
        <v>4188</v>
      </c>
      <c r="D21" s="9">
        <v>3627</v>
      </c>
      <c r="E21" s="9">
        <v>5223</v>
      </c>
      <c r="F21" s="9">
        <v>4275</v>
      </c>
      <c r="G21" s="10">
        <v>-6.7835999999999999E-3</v>
      </c>
      <c r="H21" s="9">
        <v>3025</v>
      </c>
      <c r="I21" s="9">
        <v>2721</v>
      </c>
      <c r="J21" s="9">
        <v>3466</v>
      </c>
      <c r="K21" s="9">
        <v>2684</v>
      </c>
      <c r="L21" s="10">
        <v>4.2349699999999997E-2</v>
      </c>
      <c r="M21" s="10">
        <v>0.27769818499999999</v>
      </c>
      <c r="N21" s="10">
        <v>0.27769818499999999</v>
      </c>
      <c r="O21" s="10">
        <v>0.29344991599999998</v>
      </c>
      <c r="P21" s="10">
        <v>2.4977699999999999E-2</v>
      </c>
      <c r="Q21" s="10">
        <v>0.31539145899999999</v>
      </c>
      <c r="R21" s="10">
        <v>3.09164E-2</v>
      </c>
      <c r="S21" s="11">
        <v>4686</v>
      </c>
      <c r="T21" s="9">
        <v>4188</v>
      </c>
      <c r="U21" s="9">
        <v>1163</v>
      </c>
      <c r="V21" s="20">
        <v>1163</v>
      </c>
      <c r="W21" s="27">
        <f t="shared" si="0"/>
        <v>1163000</v>
      </c>
      <c r="X21" s="27">
        <f t="shared" si="1"/>
        <v>995480</v>
      </c>
      <c r="Y21" s="28" t="str">
        <f t="shared" si="2"/>
        <v>N</v>
      </c>
      <c r="Z21" s="28" t="str">
        <f t="shared" si="3"/>
        <v>N</v>
      </c>
      <c r="AA21" s="27">
        <f t="shared" si="4"/>
        <v>167520</v>
      </c>
    </row>
    <row r="22" spans="1:27" x14ac:dyDescent="0.25">
      <c r="A22" s="7" t="s">
        <v>284</v>
      </c>
      <c r="B22" s="8" t="s">
        <v>17</v>
      </c>
      <c r="C22" s="9">
        <v>544</v>
      </c>
      <c r="D22" s="9">
        <v>513</v>
      </c>
      <c r="E22" s="9">
        <v>507</v>
      </c>
      <c r="F22" s="9">
        <v>566</v>
      </c>
      <c r="G22" s="10">
        <v>-1.3240999999999999E-2</v>
      </c>
      <c r="H22" s="9">
        <v>362</v>
      </c>
      <c r="I22" s="9">
        <v>319</v>
      </c>
      <c r="J22" s="9">
        <v>312</v>
      </c>
      <c r="K22" s="9">
        <v>278</v>
      </c>
      <c r="L22" s="10">
        <v>0.10090473</v>
      </c>
      <c r="M22" s="10">
        <v>0.33387208000000002</v>
      </c>
      <c r="N22" s="10">
        <v>0.33389535100000001</v>
      </c>
      <c r="O22" s="10">
        <v>0.404861521</v>
      </c>
      <c r="P22" s="10">
        <v>0</v>
      </c>
      <c r="Q22" s="10">
        <v>9.7082000000000002E-3</v>
      </c>
      <c r="R22" s="10">
        <v>0</v>
      </c>
      <c r="S22" s="11">
        <v>502</v>
      </c>
      <c r="T22" s="9">
        <v>544</v>
      </c>
      <c r="U22" s="9">
        <v>182</v>
      </c>
      <c r="V22" s="20">
        <v>182</v>
      </c>
      <c r="W22" s="27">
        <f t="shared" si="0"/>
        <v>182000</v>
      </c>
      <c r="X22" s="27">
        <f t="shared" si="1"/>
        <v>160240</v>
      </c>
      <c r="Y22" s="28" t="str">
        <f t="shared" si="2"/>
        <v>N</v>
      </c>
      <c r="Z22" s="28" t="str">
        <f t="shared" si="3"/>
        <v>N</v>
      </c>
      <c r="AA22" s="27">
        <f t="shared" si="4"/>
        <v>21760</v>
      </c>
    </row>
    <row r="23" spans="1:27" ht="14.65" customHeight="1" x14ac:dyDescent="0.25">
      <c r="A23" s="7" t="s">
        <v>284</v>
      </c>
      <c r="B23" s="8" t="s">
        <v>18</v>
      </c>
      <c r="C23" s="9">
        <v>2704</v>
      </c>
      <c r="D23" s="9">
        <v>2701</v>
      </c>
      <c r="E23" s="9">
        <v>2024</v>
      </c>
      <c r="F23" s="9">
        <v>2063</v>
      </c>
      <c r="G23" s="10">
        <v>0.103509615</v>
      </c>
      <c r="H23" s="9">
        <v>1486</v>
      </c>
      <c r="I23" s="9">
        <v>1549</v>
      </c>
      <c r="J23" s="9">
        <v>1410</v>
      </c>
      <c r="K23" s="9">
        <v>1253</v>
      </c>
      <c r="L23" s="10">
        <v>6.1960099999999997E-2</v>
      </c>
      <c r="M23" s="10">
        <v>0.45025726500000002</v>
      </c>
      <c r="N23" s="10">
        <v>0.45025726500000002</v>
      </c>
      <c r="O23" s="10">
        <v>0.401820697</v>
      </c>
      <c r="P23" s="10">
        <v>0</v>
      </c>
      <c r="Q23" s="10">
        <v>7.8616200999999997E-2</v>
      </c>
      <c r="R23" s="10">
        <v>4.3845200000000003E-3</v>
      </c>
      <c r="S23" s="11">
        <v>3810</v>
      </c>
      <c r="T23" s="9">
        <v>2704</v>
      </c>
      <c r="U23" s="9">
        <v>1217</v>
      </c>
      <c r="V23" s="20">
        <v>1217</v>
      </c>
      <c r="W23" s="27">
        <f t="shared" si="0"/>
        <v>1217000</v>
      </c>
      <c r="X23" s="27">
        <f t="shared" si="1"/>
        <v>1108840</v>
      </c>
      <c r="Y23" s="28" t="str">
        <f t="shared" si="2"/>
        <v>N</v>
      </c>
      <c r="Z23" s="28" t="str">
        <f t="shared" si="3"/>
        <v>N</v>
      </c>
      <c r="AA23" s="27">
        <f t="shared" si="4"/>
        <v>108160</v>
      </c>
    </row>
    <row r="24" spans="1:27" x14ac:dyDescent="0.25">
      <c r="A24" s="7" t="s">
        <v>284</v>
      </c>
      <c r="B24" s="8" t="s">
        <v>19</v>
      </c>
      <c r="C24" s="9">
        <v>4731</v>
      </c>
      <c r="D24" s="9">
        <v>3636</v>
      </c>
      <c r="E24" s="9">
        <v>3697</v>
      </c>
      <c r="F24" s="9">
        <v>3496</v>
      </c>
      <c r="G24" s="10">
        <v>0.117752765</v>
      </c>
      <c r="H24" s="9">
        <v>3048</v>
      </c>
      <c r="I24" s="9">
        <v>2690</v>
      </c>
      <c r="J24" s="9">
        <v>2534</v>
      </c>
      <c r="K24" s="9">
        <v>2638</v>
      </c>
      <c r="L24" s="10">
        <v>5.1841499999999999E-2</v>
      </c>
      <c r="M24" s="10">
        <v>0.35567960300000001</v>
      </c>
      <c r="N24" s="10">
        <v>0.35567960300000001</v>
      </c>
      <c r="O24" s="10">
        <v>0.31427728999999999</v>
      </c>
      <c r="P24" s="10">
        <v>7.70223E-3</v>
      </c>
      <c r="Q24" s="10">
        <v>0.60971990700000001</v>
      </c>
      <c r="R24" s="10">
        <v>1.6845099999999998E-2</v>
      </c>
      <c r="S24" s="11">
        <v>3702</v>
      </c>
      <c r="T24" s="9">
        <v>4731</v>
      </c>
      <c r="U24" s="9">
        <v>1683</v>
      </c>
      <c r="V24" s="20">
        <v>1683</v>
      </c>
      <c r="W24" s="27">
        <f t="shared" si="0"/>
        <v>1683000</v>
      </c>
      <c r="X24" s="27">
        <f t="shared" si="1"/>
        <v>1493760</v>
      </c>
      <c r="Y24" s="28" t="str">
        <f t="shared" si="2"/>
        <v>N</v>
      </c>
      <c r="Z24" s="28" t="str">
        <f t="shared" si="3"/>
        <v>N</v>
      </c>
      <c r="AA24" s="27">
        <f t="shared" si="4"/>
        <v>189240</v>
      </c>
    </row>
    <row r="25" spans="1:27" ht="14.65" customHeight="1" x14ac:dyDescent="0.25">
      <c r="A25" s="7" t="s">
        <v>284</v>
      </c>
      <c r="B25" s="8" t="s">
        <v>20</v>
      </c>
      <c r="C25" s="9">
        <v>2147</v>
      </c>
      <c r="D25" s="9">
        <v>2092</v>
      </c>
      <c r="E25" s="9">
        <v>2050</v>
      </c>
      <c r="F25" s="9">
        <v>2057</v>
      </c>
      <c r="G25" s="10">
        <v>1.45402E-2</v>
      </c>
      <c r="H25" s="9">
        <v>2406</v>
      </c>
      <c r="I25" s="9">
        <v>2476</v>
      </c>
      <c r="J25" s="9">
        <v>2107</v>
      </c>
      <c r="K25" s="9">
        <v>2249</v>
      </c>
      <c r="L25" s="10">
        <v>2.32657E-2</v>
      </c>
      <c r="M25" s="10">
        <v>-9.5460000000000007E-3</v>
      </c>
      <c r="N25" s="10">
        <v>-9.5460000000000007E-3</v>
      </c>
      <c r="O25" s="10">
        <v>-2.1652000000000001E-2</v>
      </c>
      <c r="P25" s="10">
        <v>1.3667E-3</v>
      </c>
      <c r="Q25" s="10">
        <v>0.55393997299999997</v>
      </c>
      <c r="R25" s="10">
        <v>2.4067000000000002E-2</v>
      </c>
      <c r="S25" s="11">
        <v>1314</v>
      </c>
      <c r="T25" s="9">
        <v>2383</v>
      </c>
      <c r="U25" s="9">
        <v>-23</v>
      </c>
      <c r="V25" s="20">
        <v>-23</v>
      </c>
      <c r="W25" s="27">
        <f t="shared" si="0"/>
        <v>-23000</v>
      </c>
      <c r="X25" s="27">
        <f t="shared" si="1"/>
        <v>-118320</v>
      </c>
      <c r="Y25" s="28" t="str">
        <f t="shared" si="2"/>
        <v>Y</v>
      </c>
      <c r="Z25" s="28" t="str">
        <f t="shared" si="3"/>
        <v>N</v>
      </c>
      <c r="AA25" s="27">
        <f t="shared" si="4"/>
        <v>95320</v>
      </c>
    </row>
    <row r="26" spans="1:27" x14ac:dyDescent="0.25">
      <c r="A26" s="7" t="s">
        <v>284</v>
      </c>
      <c r="B26" s="8" t="s">
        <v>21</v>
      </c>
      <c r="C26" s="9">
        <v>2444</v>
      </c>
      <c r="D26" s="9">
        <v>2495</v>
      </c>
      <c r="E26" s="9">
        <v>2305</v>
      </c>
      <c r="F26" s="9">
        <v>1898</v>
      </c>
      <c r="G26" s="10">
        <v>9.5882121000000001E-2</v>
      </c>
      <c r="H26" s="9">
        <v>1347</v>
      </c>
      <c r="I26" s="9">
        <v>1366</v>
      </c>
      <c r="J26" s="9">
        <v>1223</v>
      </c>
      <c r="K26" s="9">
        <v>1075</v>
      </c>
      <c r="L26" s="10">
        <v>8.4281375000000006E-2</v>
      </c>
      <c r="M26" s="10">
        <v>0.44878465299999998</v>
      </c>
      <c r="N26" s="10">
        <v>0.44879570400000002</v>
      </c>
      <c r="O26" s="10">
        <v>0.45659444799999999</v>
      </c>
      <c r="P26" s="10">
        <v>1.51351E-3</v>
      </c>
      <c r="Q26" s="10">
        <v>6.0920299999999997E-2</v>
      </c>
      <c r="R26" s="10">
        <v>5.2271499999999999E-2</v>
      </c>
      <c r="S26" s="11">
        <v>3486</v>
      </c>
      <c r="T26" s="9">
        <v>2444</v>
      </c>
      <c r="U26" s="9">
        <v>1097</v>
      </c>
      <c r="V26" s="20">
        <v>1097</v>
      </c>
      <c r="W26" s="27">
        <f t="shared" si="0"/>
        <v>1097000</v>
      </c>
      <c r="X26" s="27">
        <f t="shared" si="1"/>
        <v>999240</v>
      </c>
      <c r="Y26" s="28" t="str">
        <f t="shared" si="2"/>
        <v>N</v>
      </c>
      <c r="Z26" s="28" t="str">
        <f t="shared" si="3"/>
        <v>N</v>
      </c>
      <c r="AA26" s="27">
        <f t="shared" si="4"/>
        <v>97760</v>
      </c>
    </row>
    <row r="27" spans="1:27" ht="14.65" customHeight="1" x14ac:dyDescent="0.25">
      <c r="A27" s="7" t="s">
        <v>284</v>
      </c>
      <c r="B27" s="8" t="s">
        <v>22</v>
      </c>
      <c r="C27" s="9">
        <v>4401</v>
      </c>
      <c r="D27" s="9">
        <v>4055</v>
      </c>
      <c r="E27" s="9">
        <v>2456</v>
      </c>
      <c r="F27" s="9">
        <v>1942</v>
      </c>
      <c r="G27" s="10">
        <v>0.42211593600000002</v>
      </c>
      <c r="H27" s="9">
        <v>3871</v>
      </c>
      <c r="I27" s="9">
        <v>3674</v>
      </c>
      <c r="J27" s="9">
        <v>3098</v>
      </c>
      <c r="K27" s="9">
        <v>3927</v>
      </c>
      <c r="L27" s="10">
        <v>-4.8097000000000001E-3</v>
      </c>
      <c r="M27" s="10">
        <v>0.12044996299999999</v>
      </c>
      <c r="N27" s="10">
        <v>0.12044996299999999</v>
      </c>
      <c r="O27" s="10">
        <v>5.2783499999999997E-2</v>
      </c>
      <c r="P27" s="10">
        <v>-9.0390999999999996E-4</v>
      </c>
      <c r="Q27" s="10">
        <v>0.36125893799999997</v>
      </c>
      <c r="R27" s="10">
        <v>3.4379699999999999E-2</v>
      </c>
      <c r="S27" s="11">
        <v>3225</v>
      </c>
      <c r="T27" s="9">
        <v>4401</v>
      </c>
      <c r="U27" s="9">
        <v>530</v>
      </c>
      <c r="V27" s="20">
        <v>530</v>
      </c>
      <c r="W27" s="27">
        <f t="shared" si="0"/>
        <v>530000</v>
      </c>
      <c r="X27" s="27">
        <f t="shared" si="1"/>
        <v>353960</v>
      </c>
      <c r="Y27" s="28" t="str">
        <f t="shared" si="2"/>
        <v>N</v>
      </c>
      <c r="Z27" s="28" t="str">
        <f t="shared" si="3"/>
        <v>N</v>
      </c>
      <c r="AA27" s="27">
        <f t="shared" si="4"/>
        <v>176040</v>
      </c>
    </row>
    <row r="28" spans="1:27" x14ac:dyDescent="0.25">
      <c r="A28" s="7" t="s">
        <v>284</v>
      </c>
      <c r="B28" s="8" t="s">
        <v>23</v>
      </c>
      <c r="C28" s="9">
        <v>213</v>
      </c>
      <c r="D28" s="9">
        <v>239</v>
      </c>
      <c r="E28" s="9">
        <v>221</v>
      </c>
      <c r="F28" s="9">
        <v>213</v>
      </c>
      <c r="G28" s="10">
        <v>3.7566999999999999E-4</v>
      </c>
      <c r="H28" s="9">
        <v>165</v>
      </c>
      <c r="I28" s="9">
        <v>164</v>
      </c>
      <c r="J28" s="9">
        <v>162</v>
      </c>
      <c r="K28" s="9">
        <v>165</v>
      </c>
      <c r="L28" s="10">
        <v>4.6950900000000001E-4</v>
      </c>
      <c r="M28" s="10">
        <v>0.22632075199999999</v>
      </c>
      <c r="N28" s="10">
        <v>0.22632075199999999</v>
      </c>
      <c r="O28" s="10">
        <v>0.27082769699999998</v>
      </c>
      <c r="P28" s="10">
        <v>0</v>
      </c>
      <c r="Q28" s="10">
        <v>0</v>
      </c>
      <c r="R28" s="10">
        <v>0</v>
      </c>
      <c r="S28" s="11">
        <v>256</v>
      </c>
      <c r="T28" s="9">
        <v>213</v>
      </c>
      <c r="U28" s="9">
        <v>48</v>
      </c>
      <c r="V28" s="20">
        <v>48</v>
      </c>
      <c r="W28" s="27">
        <f t="shared" si="0"/>
        <v>48000</v>
      </c>
      <c r="X28" s="27">
        <f t="shared" si="1"/>
        <v>39480</v>
      </c>
      <c r="Y28" s="28" t="str">
        <f t="shared" si="2"/>
        <v>N</v>
      </c>
      <c r="Z28" s="28" t="str">
        <f t="shared" si="3"/>
        <v>N</v>
      </c>
      <c r="AA28" s="27">
        <f t="shared" si="4"/>
        <v>8520</v>
      </c>
    </row>
    <row r="29" spans="1:27" ht="14.65" customHeight="1" x14ac:dyDescent="0.25">
      <c r="A29" s="7" t="s">
        <v>284</v>
      </c>
      <c r="B29" s="8" t="s">
        <v>24</v>
      </c>
      <c r="C29" s="9">
        <v>1241</v>
      </c>
      <c r="D29" s="9">
        <v>1200</v>
      </c>
      <c r="E29" s="9" t="s">
        <v>313</v>
      </c>
      <c r="F29" s="9" t="s">
        <v>313</v>
      </c>
      <c r="G29" s="9" t="s">
        <v>313</v>
      </c>
      <c r="H29" s="9">
        <v>1307</v>
      </c>
      <c r="I29" s="9">
        <v>1301</v>
      </c>
      <c r="J29" s="9" t="s">
        <v>313</v>
      </c>
      <c r="K29" s="9" t="s">
        <v>313</v>
      </c>
      <c r="L29" s="9" t="s">
        <v>313</v>
      </c>
      <c r="M29" s="10">
        <v>-5.2479999999999999E-2</v>
      </c>
      <c r="N29" s="10">
        <v>-5.2479999999999999E-2</v>
      </c>
      <c r="O29" s="9" t="s">
        <v>313</v>
      </c>
      <c r="P29" s="10">
        <v>0</v>
      </c>
      <c r="Q29" s="10">
        <v>2.0649000000000001E-2</v>
      </c>
      <c r="R29" s="10">
        <v>0</v>
      </c>
      <c r="S29" s="11">
        <v>1053</v>
      </c>
      <c r="T29" s="9">
        <v>1241</v>
      </c>
      <c r="U29" s="9">
        <v>-65</v>
      </c>
      <c r="V29" s="20">
        <v>-65</v>
      </c>
      <c r="W29" s="27">
        <f t="shared" si="0"/>
        <v>-65000</v>
      </c>
      <c r="X29" s="27">
        <f t="shared" si="1"/>
        <v>-114640</v>
      </c>
      <c r="Y29" s="28" t="str">
        <f t="shared" si="2"/>
        <v>Y</v>
      </c>
      <c r="Z29" s="28" t="str">
        <f t="shared" si="3"/>
        <v>N</v>
      </c>
      <c r="AA29" s="27">
        <f t="shared" si="4"/>
        <v>49640</v>
      </c>
    </row>
    <row r="30" spans="1:27" x14ac:dyDescent="0.25">
      <c r="A30" s="7" t="s">
        <v>284</v>
      </c>
      <c r="B30" s="8" t="s">
        <v>25</v>
      </c>
      <c r="C30" s="9">
        <v>4142</v>
      </c>
      <c r="D30" s="9">
        <v>3057</v>
      </c>
      <c r="E30" s="9">
        <v>3351</v>
      </c>
      <c r="F30" s="9">
        <v>3003</v>
      </c>
      <c r="G30" s="10">
        <v>0.12636968500000001</v>
      </c>
      <c r="H30" s="9">
        <v>3759</v>
      </c>
      <c r="I30" s="9">
        <v>3197</v>
      </c>
      <c r="J30" s="9">
        <v>3188</v>
      </c>
      <c r="K30" s="9">
        <v>3004</v>
      </c>
      <c r="L30" s="10">
        <v>8.3827531999999996E-2</v>
      </c>
      <c r="M30" s="10">
        <v>9.2257283999999995E-2</v>
      </c>
      <c r="N30" s="10">
        <v>9.2257283999999995E-2</v>
      </c>
      <c r="O30" s="10">
        <v>3.9971199999999998E-2</v>
      </c>
      <c r="P30" s="10">
        <v>4.4050299999999999E-3</v>
      </c>
      <c r="Q30" s="10">
        <v>0.33426325899999998</v>
      </c>
      <c r="R30" s="10">
        <v>4.0586299999999997E-3</v>
      </c>
      <c r="S30" s="11">
        <v>2298</v>
      </c>
      <c r="T30" s="9">
        <v>4142</v>
      </c>
      <c r="U30" s="9">
        <v>382</v>
      </c>
      <c r="V30" s="20">
        <v>382</v>
      </c>
      <c r="W30" s="27">
        <f t="shared" si="0"/>
        <v>382000</v>
      </c>
      <c r="X30" s="27">
        <f t="shared" si="1"/>
        <v>216320</v>
      </c>
      <c r="Y30" s="28" t="str">
        <f t="shared" si="2"/>
        <v>N</v>
      </c>
      <c r="Z30" s="28" t="str">
        <f t="shared" si="3"/>
        <v>N</v>
      </c>
      <c r="AA30" s="27">
        <f t="shared" si="4"/>
        <v>165680</v>
      </c>
    </row>
    <row r="31" spans="1:27" ht="14.65" customHeight="1" x14ac:dyDescent="0.25">
      <c r="A31" s="7" t="s">
        <v>284</v>
      </c>
      <c r="B31" s="8" t="s">
        <v>26</v>
      </c>
      <c r="C31" s="9">
        <v>2320</v>
      </c>
      <c r="D31" s="9">
        <v>2127</v>
      </c>
      <c r="E31" s="9">
        <v>2051</v>
      </c>
      <c r="F31" s="9">
        <v>2023</v>
      </c>
      <c r="G31" s="10">
        <v>4.8946799999999999E-2</v>
      </c>
      <c r="H31" s="9">
        <v>2079</v>
      </c>
      <c r="I31" s="9">
        <v>1941</v>
      </c>
      <c r="J31" s="9">
        <v>2087</v>
      </c>
      <c r="K31" s="9">
        <v>1938</v>
      </c>
      <c r="L31" s="10">
        <v>2.42378E-2</v>
      </c>
      <c r="M31" s="10">
        <v>0.104032577</v>
      </c>
      <c r="N31" s="10">
        <v>0.104109805</v>
      </c>
      <c r="O31" s="10">
        <v>6.0824000000000003E-2</v>
      </c>
      <c r="P31" s="10">
        <v>0</v>
      </c>
      <c r="Q31" s="10">
        <v>0.54035702299999999</v>
      </c>
      <c r="R31" s="10">
        <v>1.9602399999999998E-3</v>
      </c>
      <c r="S31" s="11">
        <v>2254</v>
      </c>
      <c r="T31" s="9">
        <v>2320</v>
      </c>
      <c r="U31" s="9">
        <v>241</v>
      </c>
      <c r="V31" s="20">
        <v>242</v>
      </c>
      <c r="W31" s="27">
        <f t="shared" si="0"/>
        <v>242000</v>
      </c>
      <c r="X31" s="27">
        <f t="shared" si="1"/>
        <v>149200</v>
      </c>
      <c r="Y31" s="28" t="str">
        <f t="shared" si="2"/>
        <v>N</v>
      </c>
      <c r="Z31" s="28" t="str">
        <f t="shared" si="3"/>
        <v>N</v>
      </c>
      <c r="AA31" s="27">
        <f t="shared" si="4"/>
        <v>92800</v>
      </c>
    </row>
    <row r="32" spans="1:27" x14ac:dyDescent="0.25">
      <c r="A32" s="7" t="s">
        <v>284</v>
      </c>
      <c r="B32" s="8" t="s">
        <v>27</v>
      </c>
      <c r="C32" s="9">
        <v>5078</v>
      </c>
      <c r="D32" s="9">
        <v>4978</v>
      </c>
      <c r="E32" s="9">
        <v>4860</v>
      </c>
      <c r="F32" s="9">
        <v>4658</v>
      </c>
      <c r="G32" s="10">
        <v>3.00694E-2</v>
      </c>
      <c r="H32" s="9">
        <v>4355</v>
      </c>
      <c r="I32" s="9">
        <v>4268</v>
      </c>
      <c r="J32" s="9">
        <v>4213</v>
      </c>
      <c r="K32" s="9">
        <v>4200</v>
      </c>
      <c r="L32" s="10">
        <v>1.23423E-2</v>
      </c>
      <c r="M32" s="10">
        <v>0.142265109</v>
      </c>
      <c r="N32" s="10">
        <v>0.143104175</v>
      </c>
      <c r="O32" s="10">
        <v>0.14009350500000001</v>
      </c>
      <c r="P32" s="10">
        <v>0</v>
      </c>
      <c r="Q32" s="10">
        <v>0.247976329</v>
      </c>
      <c r="R32" s="10">
        <v>3.9182700000000001E-2</v>
      </c>
      <c r="S32" s="11">
        <v>2925</v>
      </c>
      <c r="T32" s="9">
        <v>5078</v>
      </c>
      <c r="U32" s="9">
        <v>722</v>
      </c>
      <c r="V32" s="20">
        <v>727</v>
      </c>
      <c r="W32" s="27">
        <f t="shared" si="0"/>
        <v>727000</v>
      </c>
      <c r="X32" s="27">
        <f t="shared" si="1"/>
        <v>523880</v>
      </c>
      <c r="Y32" s="28" t="str">
        <f t="shared" si="2"/>
        <v>N</v>
      </c>
      <c r="Z32" s="28" t="str">
        <f t="shared" si="3"/>
        <v>N</v>
      </c>
      <c r="AA32" s="27">
        <f t="shared" si="4"/>
        <v>203120</v>
      </c>
    </row>
    <row r="33" spans="1:27" x14ac:dyDescent="0.25">
      <c r="A33" s="7" t="s">
        <v>284</v>
      </c>
      <c r="B33" s="8" t="s">
        <v>28</v>
      </c>
      <c r="C33" s="9">
        <v>8131</v>
      </c>
      <c r="D33" s="9">
        <v>7732</v>
      </c>
      <c r="E33" s="9">
        <v>7877</v>
      </c>
      <c r="F33" s="9">
        <v>7848</v>
      </c>
      <c r="G33" s="10">
        <v>1.2017699999999999E-2</v>
      </c>
      <c r="H33" s="9">
        <v>6091</v>
      </c>
      <c r="I33" s="9">
        <v>6175</v>
      </c>
      <c r="J33" s="9">
        <v>5689</v>
      </c>
      <c r="K33" s="9">
        <v>5476</v>
      </c>
      <c r="L33" s="10">
        <v>3.74904E-2</v>
      </c>
      <c r="M33" s="10">
        <v>0.251063973</v>
      </c>
      <c r="N33" s="10">
        <v>0.25233235799999998</v>
      </c>
      <c r="O33" s="10">
        <v>0.24417406799999999</v>
      </c>
      <c r="P33" s="10">
        <v>8.2848999999999996E-3</v>
      </c>
      <c r="Q33" s="10">
        <v>0.25030596599999999</v>
      </c>
      <c r="R33" s="10">
        <v>5.23676E-2</v>
      </c>
      <c r="S33" s="11">
        <v>9591</v>
      </c>
      <c r="T33" s="9">
        <v>8133</v>
      </c>
      <c r="U33" s="9">
        <v>2042</v>
      </c>
      <c r="V33" s="20">
        <v>2056</v>
      </c>
      <c r="W33" s="27">
        <f t="shared" si="0"/>
        <v>2056000</v>
      </c>
      <c r="X33" s="27">
        <f t="shared" si="1"/>
        <v>1730680</v>
      </c>
      <c r="Y33" s="28" t="str">
        <f t="shared" si="2"/>
        <v>N</v>
      </c>
      <c r="Z33" s="28" t="str">
        <f t="shared" si="3"/>
        <v>N</v>
      </c>
      <c r="AA33" s="27">
        <f t="shared" si="4"/>
        <v>325320</v>
      </c>
    </row>
    <row r="34" spans="1:27" x14ac:dyDescent="0.25">
      <c r="A34" s="7" t="s">
        <v>284</v>
      </c>
      <c r="B34" s="8" t="s">
        <v>29</v>
      </c>
      <c r="C34" s="9">
        <v>238</v>
      </c>
      <c r="D34" s="9">
        <v>301</v>
      </c>
      <c r="E34" s="9">
        <v>364</v>
      </c>
      <c r="F34" s="9">
        <v>345</v>
      </c>
      <c r="G34" s="10">
        <v>-0.10368037099999999</v>
      </c>
      <c r="H34" s="9">
        <v>217</v>
      </c>
      <c r="I34" s="9">
        <v>253</v>
      </c>
      <c r="J34" s="9">
        <v>230</v>
      </c>
      <c r="K34" s="9">
        <v>202</v>
      </c>
      <c r="L34" s="10">
        <v>2.5329399999999998E-2</v>
      </c>
      <c r="M34" s="10">
        <v>8.7563301999999996E-2</v>
      </c>
      <c r="N34" s="10">
        <v>8.7563301999999996E-2</v>
      </c>
      <c r="O34" s="10">
        <v>0.22499194</v>
      </c>
      <c r="P34" s="10">
        <v>7.2819660999999994E-2</v>
      </c>
      <c r="Q34" s="10">
        <v>0.242912664</v>
      </c>
      <c r="R34" s="10">
        <v>1.6197799999999998E-2</v>
      </c>
      <c r="S34" s="11">
        <v>185</v>
      </c>
      <c r="T34" s="9">
        <v>238</v>
      </c>
      <c r="U34" s="9">
        <v>21</v>
      </c>
      <c r="V34" s="20">
        <v>21</v>
      </c>
      <c r="W34" s="27">
        <f t="shared" si="0"/>
        <v>21000</v>
      </c>
      <c r="X34" s="27">
        <f t="shared" si="1"/>
        <v>11480</v>
      </c>
      <c r="Y34" s="28" t="str">
        <f t="shared" si="2"/>
        <v>N</v>
      </c>
      <c r="Z34" s="28" t="str">
        <f t="shared" si="3"/>
        <v>N</v>
      </c>
      <c r="AA34" s="27">
        <f t="shared" si="4"/>
        <v>9520</v>
      </c>
    </row>
    <row r="35" spans="1:27" x14ac:dyDescent="0.25">
      <c r="A35" s="7" t="s">
        <v>284</v>
      </c>
      <c r="B35" s="8" t="s">
        <v>30</v>
      </c>
      <c r="C35" s="9">
        <v>937</v>
      </c>
      <c r="D35" s="9">
        <v>839</v>
      </c>
      <c r="E35" s="9">
        <v>586</v>
      </c>
      <c r="F35" s="9">
        <v>811</v>
      </c>
      <c r="G35" s="10">
        <v>5.2135500000000001E-2</v>
      </c>
      <c r="H35" s="9">
        <v>744</v>
      </c>
      <c r="I35" s="9">
        <v>962</v>
      </c>
      <c r="J35" s="9">
        <v>898</v>
      </c>
      <c r="K35" s="9">
        <v>782</v>
      </c>
      <c r="L35" s="10">
        <v>-1.6202999999999999E-2</v>
      </c>
      <c r="M35" s="10">
        <v>0.20590008200000001</v>
      </c>
      <c r="N35" s="10">
        <v>0.20590008200000001</v>
      </c>
      <c r="O35" s="10">
        <v>3.2620200000000002E-2</v>
      </c>
      <c r="P35" s="10">
        <v>0</v>
      </c>
      <c r="Q35" s="10">
        <v>0</v>
      </c>
      <c r="R35" s="10">
        <v>0</v>
      </c>
      <c r="S35" s="11">
        <v>245</v>
      </c>
      <c r="T35" s="9">
        <v>937</v>
      </c>
      <c r="U35" s="9">
        <v>193</v>
      </c>
      <c r="V35" s="20">
        <v>193</v>
      </c>
      <c r="W35" s="27">
        <f t="shared" si="0"/>
        <v>193000</v>
      </c>
      <c r="X35" s="27">
        <f t="shared" si="1"/>
        <v>155520</v>
      </c>
      <c r="Y35" s="28" t="str">
        <f t="shared" si="2"/>
        <v>N</v>
      </c>
      <c r="Z35" s="28" t="str">
        <f t="shared" si="3"/>
        <v>N</v>
      </c>
      <c r="AA35" s="27">
        <f t="shared" si="4"/>
        <v>37480</v>
      </c>
    </row>
    <row r="36" spans="1:27" x14ac:dyDescent="0.25">
      <c r="A36" s="7" t="s">
        <v>284</v>
      </c>
      <c r="B36" s="8" t="s">
        <v>31</v>
      </c>
      <c r="C36" s="9">
        <v>4295</v>
      </c>
      <c r="D36" s="9">
        <v>3663</v>
      </c>
      <c r="E36" s="9">
        <v>3128</v>
      </c>
      <c r="F36" s="9">
        <v>3120</v>
      </c>
      <c r="G36" s="10">
        <v>0.12564282900000001</v>
      </c>
      <c r="H36" s="9">
        <v>2905</v>
      </c>
      <c r="I36" s="9">
        <v>2535</v>
      </c>
      <c r="J36" s="9">
        <v>2002</v>
      </c>
      <c r="K36" s="9">
        <v>1895</v>
      </c>
      <c r="L36" s="10">
        <v>0.17773881499999999</v>
      </c>
      <c r="M36" s="10">
        <v>0.32370968</v>
      </c>
      <c r="N36" s="10">
        <v>0.32800582900000003</v>
      </c>
      <c r="O36" s="10">
        <v>0.34947409099999999</v>
      </c>
      <c r="P36" s="10">
        <v>0</v>
      </c>
      <c r="Q36" s="10">
        <v>0.17035723699999999</v>
      </c>
      <c r="R36" s="10">
        <v>0</v>
      </c>
      <c r="S36" s="11">
        <v>9948</v>
      </c>
      <c r="T36" s="9">
        <v>4295</v>
      </c>
      <c r="U36" s="9">
        <v>1390</v>
      </c>
      <c r="V36" s="20">
        <v>1418</v>
      </c>
      <c r="W36" s="27">
        <f t="shared" si="0"/>
        <v>1418000</v>
      </c>
      <c r="X36" s="27">
        <f t="shared" si="1"/>
        <v>1246200</v>
      </c>
      <c r="Y36" s="28" t="str">
        <f t="shared" si="2"/>
        <v>N</v>
      </c>
      <c r="Z36" s="28" t="str">
        <f t="shared" si="3"/>
        <v>N</v>
      </c>
      <c r="AA36" s="27">
        <f t="shared" si="4"/>
        <v>171800</v>
      </c>
    </row>
    <row r="37" spans="1:27" x14ac:dyDescent="0.25">
      <c r="A37" s="7" t="s">
        <v>284</v>
      </c>
      <c r="B37" s="8" t="s">
        <v>32</v>
      </c>
      <c r="C37" s="9">
        <v>2774</v>
      </c>
      <c r="D37" s="9">
        <v>2670</v>
      </c>
      <c r="E37" s="9">
        <v>2412</v>
      </c>
      <c r="F37" s="9">
        <v>2410</v>
      </c>
      <c r="G37" s="10">
        <v>5.0455600000000003E-2</v>
      </c>
      <c r="H37" s="9">
        <v>2362</v>
      </c>
      <c r="I37" s="9">
        <v>2459</v>
      </c>
      <c r="J37" s="9">
        <v>2064</v>
      </c>
      <c r="K37" s="9">
        <v>1840</v>
      </c>
      <c r="L37" s="10">
        <v>9.4476473000000005E-2</v>
      </c>
      <c r="M37" s="10">
        <v>0.16552995000000001</v>
      </c>
      <c r="N37" s="10">
        <v>0.15008781600000001</v>
      </c>
      <c r="O37" s="10">
        <v>0.123470391</v>
      </c>
      <c r="P37" s="10">
        <v>-2.9569000000000002E-3</v>
      </c>
      <c r="Q37" s="10">
        <v>0.17799976000000001</v>
      </c>
      <c r="R37" s="10">
        <v>2.86999E-2</v>
      </c>
      <c r="S37" s="11">
        <v>1746</v>
      </c>
      <c r="T37" s="9">
        <v>2831</v>
      </c>
      <c r="U37" s="9">
        <v>469</v>
      </c>
      <c r="V37" s="20">
        <v>417</v>
      </c>
      <c r="W37" s="27">
        <f t="shared" si="0"/>
        <v>417000</v>
      </c>
      <c r="X37" s="27">
        <f t="shared" si="1"/>
        <v>303760</v>
      </c>
      <c r="Y37" s="28" t="str">
        <f t="shared" si="2"/>
        <v>N</v>
      </c>
      <c r="Z37" s="28" t="str">
        <f t="shared" si="3"/>
        <v>N</v>
      </c>
      <c r="AA37" s="27">
        <f t="shared" si="4"/>
        <v>113240</v>
      </c>
    </row>
    <row r="38" spans="1:27" x14ac:dyDescent="0.25">
      <c r="A38" s="7" t="s">
        <v>284</v>
      </c>
      <c r="B38" s="8" t="s">
        <v>33</v>
      </c>
      <c r="C38" s="9">
        <v>3682</v>
      </c>
      <c r="D38" s="9">
        <v>3453</v>
      </c>
      <c r="E38" s="9">
        <v>3092</v>
      </c>
      <c r="F38" s="9">
        <v>2880</v>
      </c>
      <c r="G38" s="10">
        <v>9.2806630000000001E-2</v>
      </c>
      <c r="H38" s="9">
        <v>3220</v>
      </c>
      <c r="I38" s="9">
        <v>3073</v>
      </c>
      <c r="J38" s="9">
        <v>2942</v>
      </c>
      <c r="K38" s="9">
        <v>2636</v>
      </c>
      <c r="L38" s="10">
        <v>7.3822697000000007E-2</v>
      </c>
      <c r="M38" s="10">
        <v>0.12552299</v>
      </c>
      <c r="N38" s="10">
        <v>0.12677781699999999</v>
      </c>
      <c r="O38" s="10">
        <v>9.9217866000000002E-2</v>
      </c>
      <c r="P38" s="10">
        <v>0</v>
      </c>
      <c r="Q38" s="10">
        <v>0.2553009</v>
      </c>
      <c r="R38" s="10">
        <v>0.20499500600000001</v>
      </c>
      <c r="S38" s="11">
        <v>3161</v>
      </c>
      <c r="T38" s="9">
        <v>3682</v>
      </c>
      <c r="U38" s="9">
        <v>462</v>
      </c>
      <c r="V38" s="20">
        <v>467</v>
      </c>
      <c r="W38" s="27">
        <f t="shared" si="0"/>
        <v>467000</v>
      </c>
      <c r="X38" s="27">
        <f t="shared" si="1"/>
        <v>319720</v>
      </c>
      <c r="Y38" s="28" t="str">
        <f t="shared" si="2"/>
        <v>N</v>
      </c>
      <c r="Z38" s="28" t="str">
        <f t="shared" si="3"/>
        <v>N</v>
      </c>
      <c r="AA38" s="27">
        <f t="shared" si="4"/>
        <v>147280</v>
      </c>
    </row>
    <row r="39" spans="1:27" x14ac:dyDescent="0.25">
      <c r="A39" s="7" t="s">
        <v>284</v>
      </c>
      <c r="B39" s="8" t="s">
        <v>34</v>
      </c>
      <c r="C39" s="9">
        <v>4284</v>
      </c>
      <c r="D39" s="9">
        <v>4495</v>
      </c>
      <c r="E39" s="9">
        <v>4590</v>
      </c>
      <c r="F39" s="9">
        <v>4390</v>
      </c>
      <c r="G39" s="10">
        <v>-8.0160000000000006E-3</v>
      </c>
      <c r="H39" s="9">
        <v>3327</v>
      </c>
      <c r="I39" s="9">
        <v>3340</v>
      </c>
      <c r="J39" s="9">
        <v>3184</v>
      </c>
      <c r="K39" s="9">
        <v>3125</v>
      </c>
      <c r="L39" s="10">
        <v>2.1538100000000001E-2</v>
      </c>
      <c r="M39" s="10">
        <v>0.22349701199999999</v>
      </c>
      <c r="N39" s="10">
        <v>0.22349701199999999</v>
      </c>
      <c r="O39" s="10">
        <v>0.26320401799999998</v>
      </c>
      <c r="P39" s="10">
        <v>7.33126E-3</v>
      </c>
      <c r="Q39" s="10">
        <v>0.27138882800000003</v>
      </c>
      <c r="R39" s="10">
        <v>0.165158635</v>
      </c>
      <c r="S39" s="11">
        <v>10216</v>
      </c>
      <c r="T39" s="9">
        <v>4284</v>
      </c>
      <c r="U39" s="9">
        <v>958</v>
      </c>
      <c r="V39" s="20">
        <v>958</v>
      </c>
      <c r="W39" s="27">
        <f t="shared" si="0"/>
        <v>958000</v>
      </c>
      <c r="X39" s="27">
        <f t="shared" si="1"/>
        <v>786640</v>
      </c>
      <c r="Y39" s="28" t="str">
        <f t="shared" si="2"/>
        <v>N</v>
      </c>
      <c r="Z39" s="28" t="str">
        <f t="shared" si="3"/>
        <v>N</v>
      </c>
      <c r="AA39" s="27">
        <f t="shared" si="4"/>
        <v>171360</v>
      </c>
    </row>
    <row r="40" spans="1:27" x14ac:dyDescent="0.25">
      <c r="A40" s="7" t="s">
        <v>284</v>
      </c>
      <c r="B40" s="8" t="s">
        <v>35</v>
      </c>
      <c r="C40" s="9">
        <v>4689</v>
      </c>
      <c r="D40" s="9">
        <v>3840</v>
      </c>
      <c r="E40" s="9">
        <v>3739</v>
      </c>
      <c r="F40" s="9">
        <v>3886</v>
      </c>
      <c r="G40" s="10">
        <v>6.8908637999999994E-2</v>
      </c>
      <c r="H40" s="9">
        <v>3923</v>
      </c>
      <c r="I40" s="9">
        <v>3495</v>
      </c>
      <c r="J40" s="9">
        <v>3009</v>
      </c>
      <c r="K40" s="9">
        <v>3348</v>
      </c>
      <c r="L40" s="10">
        <v>5.7236099999999998E-2</v>
      </c>
      <c r="M40" s="10">
        <v>0.163264571</v>
      </c>
      <c r="N40" s="10">
        <v>0.163264571</v>
      </c>
      <c r="O40" s="10">
        <v>0.15002705</v>
      </c>
      <c r="P40" s="10">
        <v>4.9819399999999998E-4</v>
      </c>
      <c r="Q40" s="10">
        <v>0.54638837100000004</v>
      </c>
      <c r="R40" s="10">
        <v>7.6989960999999996E-2</v>
      </c>
      <c r="S40" s="11">
        <v>4227</v>
      </c>
      <c r="T40" s="9">
        <v>4689</v>
      </c>
      <c r="U40" s="9">
        <v>766</v>
      </c>
      <c r="V40" s="20">
        <v>766</v>
      </c>
      <c r="W40" s="27">
        <f t="shared" si="0"/>
        <v>766000</v>
      </c>
      <c r="X40" s="27">
        <f t="shared" si="1"/>
        <v>578440</v>
      </c>
      <c r="Y40" s="28" t="str">
        <f t="shared" si="2"/>
        <v>N</v>
      </c>
      <c r="Z40" s="28" t="str">
        <f t="shared" si="3"/>
        <v>N</v>
      </c>
      <c r="AA40" s="27">
        <f t="shared" si="4"/>
        <v>187560</v>
      </c>
    </row>
    <row r="41" spans="1:27" x14ac:dyDescent="0.25">
      <c r="A41" s="7" t="s">
        <v>284</v>
      </c>
      <c r="B41" s="8" t="s">
        <v>36</v>
      </c>
      <c r="C41" s="9">
        <v>3297</v>
      </c>
      <c r="D41" s="9">
        <v>3640</v>
      </c>
      <c r="E41" s="9">
        <v>3787</v>
      </c>
      <c r="F41" s="9">
        <v>3197</v>
      </c>
      <c r="G41" s="10">
        <v>1.04364E-2</v>
      </c>
      <c r="H41" s="9">
        <v>2756</v>
      </c>
      <c r="I41" s="9">
        <v>2963</v>
      </c>
      <c r="J41" s="9">
        <v>2692</v>
      </c>
      <c r="K41" s="9">
        <v>2591</v>
      </c>
      <c r="L41" s="10">
        <v>2.1215000000000001E-2</v>
      </c>
      <c r="M41" s="10">
        <v>0.163979767</v>
      </c>
      <c r="N41" s="10">
        <v>0.16696146000000001</v>
      </c>
      <c r="O41" s="10">
        <v>0.216552892</v>
      </c>
      <c r="P41" s="10">
        <v>5.57414E-3</v>
      </c>
      <c r="Q41" s="10">
        <v>0.49000010900000002</v>
      </c>
      <c r="R41" s="10">
        <v>7.0948052999999997E-2</v>
      </c>
      <c r="S41" s="11">
        <v>3389</v>
      </c>
      <c r="T41" s="9">
        <v>3297</v>
      </c>
      <c r="U41" s="9">
        <v>541</v>
      </c>
      <c r="V41" s="20">
        <v>552</v>
      </c>
      <c r="W41" s="27">
        <f t="shared" si="0"/>
        <v>552000</v>
      </c>
      <c r="X41" s="27">
        <f t="shared" si="1"/>
        <v>420120</v>
      </c>
      <c r="Y41" s="28" t="str">
        <f t="shared" si="2"/>
        <v>N</v>
      </c>
      <c r="Z41" s="28" t="str">
        <f t="shared" si="3"/>
        <v>N</v>
      </c>
      <c r="AA41" s="27">
        <f t="shared" si="4"/>
        <v>131880</v>
      </c>
    </row>
    <row r="42" spans="1:27" x14ac:dyDescent="0.25">
      <c r="A42" s="7" t="s">
        <v>284</v>
      </c>
      <c r="B42" s="8" t="s">
        <v>37</v>
      </c>
      <c r="C42" s="9">
        <v>4657</v>
      </c>
      <c r="D42" s="9">
        <v>4729</v>
      </c>
      <c r="E42" s="9">
        <v>4633</v>
      </c>
      <c r="F42" s="9">
        <v>4596</v>
      </c>
      <c r="G42" s="10">
        <v>4.47847E-3</v>
      </c>
      <c r="H42" s="9">
        <v>2945</v>
      </c>
      <c r="I42" s="9">
        <v>3110</v>
      </c>
      <c r="J42" s="9">
        <v>2908</v>
      </c>
      <c r="K42" s="9">
        <v>2578</v>
      </c>
      <c r="L42" s="10">
        <v>4.7482200000000002E-2</v>
      </c>
      <c r="M42" s="10">
        <v>0.36764113199999998</v>
      </c>
      <c r="N42" s="10">
        <v>0.36784391999999999</v>
      </c>
      <c r="O42" s="10">
        <v>0.36078180599999998</v>
      </c>
      <c r="P42" s="10">
        <v>7.0147300000000003E-3</v>
      </c>
      <c r="Q42" s="10">
        <v>0.27518380199999998</v>
      </c>
      <c r="R42" s="10">
        <v>4.4338000000000002E-2</v>
      </c>
      <c r="S42" s="11">
        <v>6809</v>
      </c>
      <c r="T42" s="9">
        <v>4657</v>
      </c>
      <c r="U42" s="9">
        <v>1712</v>
      </c>
      <c r="V42" s="20">
        <v>1714</v>
      </c>
      <c r="W42" s="27">
        <f t="shared" si="0"/>
        <v>1714000</v>
      </c>
      <c r="X42" s="27">
        <f t="shared" si="1"/>
        <v>1527720</v>
      </c>
      <c r="Y42" s="28" t="str">
        <f t="shared" si="2"/>
        <v>N</v>
      </c>
      <c r="Z42" s="28" t="str">
        <f t="shared" si="3"/>
        <v>N</v>
      </c>
      <c r="AA42" s="27">
        <f t="shared" si="4"/>
        <v>186280</v>
      </c>
    </row>
    <row r="43" spans="1:27" x14ac:dyDescent="0.25">
      <c r="A43" s="7" t="s">
        <v>284</v>
      </c>
      <c r="B43" s="8" t="s">
        <v>38</v>
      </c>
      <c r="C43" s="9">
        <v>355</v>
      </c>
      <c r="D43" s="9">
        <v>320</v>
      </c>
      <c r="E43" s="9">
        <v>519</v>
      </c>
      <c r="F43" s="9">
        <v>640</v>
      </c>
      <c r="G43" s="10">
        <v>-0.148616516</v>
      </c>
      <c r="H43" s="9">
        <v>313</v>
      </c>
      <c r="I43" s="9">
        <v>361</v>
      </c>
      <c r="J43" s="9">
        <v>529</v>
      </c>
      <c r="K43" s="9">
        <v>640</v>
      </c>
      <c r="L43" s="10">
        <v>-0.17021902899999999</v>
      </c>
      <c r="M43" s="10">
        <v>0.116950735</v>
      </c>
      <c r="N43" s="10">
        <v>0.116950735</v>
      </c>
      <c r="O43" s="10">
        <v>-8.4019999999999997E-3</v>
      </c>
      <c r="P43" s="10">
        <v>0</v>
      </c>
      <c r="Q43" s="10">
        <v>0.21315719599999999</v>
      </c>
      <c r="R43" s="10">
        <v>0</v>
      </c>
      <c r="S43" s="11">
        <v>310</v>
      </c>
      <c r="T43" s="9">
        <v>355</v>
      </c>
      <c r="U43" s="9">
        <v>41</v>
      </c>
      <c r="V43" s="20">
        <v>41</v>
      </c>
      <c r="W43" s="27">
        <f t="shared" si="0"/>
        <v>41000</v>
      </c>
      <c r="X43" s="27">
        <f t="shared" si="1"/>
        <v>26800</v>
      </c>
      <c r="Y43" s="28" t="str">
        <f t="shared" si="2"/>
        <v>N</v>
      </c>
      <c r="Z43" s="28" t="str">
        <f t="shared" si="3"/>
        <v>N</v>
      </c>
      <c r="AA43" s="27">
        <f t="shared" si="4"/>
        <v>14200</v>
      </c>
    </row>
    <row r="44" spans="1:27" x14ac:dyDescent="0.25">
      <c r="A44" s="7" t="s">
        <v>284</v>
      </c>
      <c r="B44" s="8" t="s">
        <v>39</v>
      </c>
      <c r="C44" s="9">
        <v>6282</v>
      </c>
      <c r="D44" s="9">
        <v>5931</v>
      </c>
      <c r="E44" s="9">
        <v>5135</v>
      </c>
      <c r="F44" s="9">
        <v>5110</v>
      </c>
      <c r="G44" s="10">
        <v>7.6447024000000002E-2</v>
      </c>
      <c r="H44" s="9">
        <v>5571</v>
      </c>
      <c r="I44" s="9">
        <v>5336</v>
      </c>
      <c r="J44" s="9">
        <v>4893</v>
      </c>
      <c r="K44" s="9">
        <v>4620</v>
      </c>
      <c r="L44" s="10">
        <v>6.8609027000000003E-2</v>
      </c>
      <c r="M44" s="10">
        <v>0.113523022</v>
      </c>
      <c r="N44" s="10">
        <v>0.114892598</v>
      </c>
      <c r="O44" s="10">
        <v>9.1588137999999999E-2</v>
      </c>
      <c r="P44" s="10">
        <v>-3.6846999999999997E-4</v>
      </c>
      <c r="Q44" s="10">
        <v>0.36479505400000001</v>
      </c>
      <c r="R44" s="10">
        <v>8.1025706000000003E-2</v>
      </c>
      <c r="S44" s="11">
        <v>7078</v>
      </c>
      <c r="T44" s="9">
        <v>6285</v>
      </c>
      <c r="U44" s="9">
        <v>713</v>
      </c>
      <c r="V44" s="20">
        <v>723</v>
      </c>
      <c r="W44" s="27">
        <f t="shared" si="0"/>
        <v>723000</v>
      </c>
      <c r="X44" s="27">
        <f t="shared" si="1"/>
        <v>471600</v>
      </c>
      <c r="Y44" s="28" t="str">
        <f t="shared" si="2"/>
        <v>N</v>
      </c>
      <c r="Z44" s="28" t="str">
        <f t="shared" si="3"/>
        <v>N</v>
      </c>
      <c r="AA44" s="27">
        <f t="shared" si="4"/>
        <v>251400</v>
      </c>
    </row>
    <row r="45" spans="1:27" x14ac:dyDescent="0.25">
      <c r="A45" s="7" t="s">
        <v>284</v>
      </c>
      <c r="B45" s="8" t="s">
        <v>40</v>
      </c>
      <c r="C45" s="9">
        <v>2422</v>
      </c>
      <c r="D45" s="9">
        <v>2546</v>
      </c>
      <c r="E45" s="9">
        <v>2018</v>
      </c>
      <c r="F45" s="9">
        <v>1326</v>
      </c>
      <c r="G45" s="10">
        <v>0.27565651499999999</v>
      </c>
      <c r="H45" s="9">
        <v>2093</v>
      </c>
      <c r="I45" s="9">
        <v>2112</v>
      </c>
      <c r="J45" s="9">
        <v>1749</v>
      </c>
      <c r="K45" s="9">
        <v>994</v>
      </c>
      <c r="L45" s="10">
        <v>0.36843199199999999</v>
      </c>
      <c r="M45" s="10">
        <v>0.13563587099999999</v>
      </c>
      <c r="N45" s="10">
        <v>0.13563587099999999</v>
      </c>
      <c r="O45" s="10">
        <v>0.14763905999999999</v>
      </c>
      <c r="P45" s="10">
        <v>9.4848999999999992E-3</v>
      </c>
      <c r="Q45" s="10">
        <v>0.35877530699999999</v>
      </c>
      <c r="R45" s="10">
        <v>4.2701200000000002E-2</v>
      </c>
      <c r="S45" s="11">
        <v>3329</v>
      </c>
      <c r="T45" s="9">
        <v>2422</v>
      </c>
      <c r="U45" s="9">
        <v>328</v>
      </c>
      <c r="V45" s="20">
        <v>328</v>
      </c>
      <c r="W45" s="27">
        <f t="shared" si="0"/>
        <v>328000</v>
      </c>
      <c r="X45" s="27">
        <f t="shared" si="1"/>
        <v>231120</v>
      </c>
      <c r="Y45" s="28" t="str">
        <f t="shared" si="2"/>
        <v>N</v>
      </c>
      <c r="Z45" s="28" t="str">
        <f t="shared" si="3"/>
        <v>N</v>
      </c>
      <c r="AA45" s="27">
        <f t="shared" si="4"/>
        <v>96880</v>
      </c>
    </row>
    <row r="46" spans="1:27" x14ac:dyDescent="0.25">
      <c r="A46" s="7" t="s">
        <v>284</v>
      </c>
      <c r="B46" s="8" t="s">
        <v>41</v>
      </c>
      <c r="C46" s="9">
        <v>17119</v>
      </c>
      <c r="D46" s="9">
        <v>20158</v>
      </c>
      <c r="E46" s="9">
        <v>18513</v>
      </c>
      <c r="F46" s="9">
        <v>21061</v>
      </c>
      <c r="G46" s="10">
        <v>-6.2385000000000003E-2</v>
      </c>
      <c r="H46" s="9">
        <v>20146</v>
      </c>
      <c r="I46" s="9">
        <v>20969</v>
      </c>
      <c r="J46" s="9">
        <v>20792</v>
      </c>
      <c r="K46" s="9">
        <v>22262</v>
      </c>
      <c r="L46" s="10">
        <v>-3.1684999999999998E-2</v>
      </c>
      <c r="M46" s="10">
        <v>-3.2391000000000003E-2</v>
      </c>
      <c r="N46" s="10">
        <v>-3.2391000000000003E-2</v>
      </c>
      <c r="O46" s="10">
        <v>1.38523E-2</v>
      </c>
      <c r="P46" s="10">
        <v>2.2870700000000001E-2</v>
      </c>
      <c r="Q46" s="10">
        <v>0.165810033</v>
      </c>
      <c r="R46" s="10">
        <v>4.2350499999999999E-2</v>
      </c>
      <c r="S46" s="11">
        <v>4331</v>
      </c>
      <c r="T46" s="9">
        <v>19514</v>
      </c>
      <c r="U46" s="9">
        <v>-632</v>
      </c>
      <c r="V46" s="20">
        <v>-632</v>
      </c>
      <c r="W46" s="27">
        <f t="shared" si="0"/>
        <v>-632000</v>
      </c>
      <c r="X46" s="27">
        <f t="shared" si="1"/>
        <v>-1412560</v>
      </c>
      <c r="Y46" s="28" t="str">
        <f t="shared" si="2"/>
        <v>Y</v>
      </c>
      <c r="Z46" s="28" t="str">
        <f t="shared" si="3"/>
        <v>N</v>
      </c>
      <c r="AA46" s="27">
        <f t="shared" si="4"/>
        <v>780560</v>
      </c>
    </row>
    <row r="47" spans="1:27" x14ac:dyDescent="0.25">
      <c r="A47" s="7" t="s">
        <v>284</v>
      </c>
      <c r="B47" s="8" t="s">
        <v>42</v>
      </c>
      <c r="C47" s="9">
        <v>5737</v>
      </c>
      <c r="D47" s="9">
        <v>6602</v>
      </c>
      <c r="E47" s="9">
        <v>6618</v>
      </c>
      <c r="F47" s="9">
        <v>6988</v>
      </c>
      <c r="G47" s="10">
        <v>-5.9657000000000002E-2</v>
      </c>
      <c r="H47" s="9">
        <v>6321</v>
      </c>
      <c r="I47" s="9">
        <v>6764</v>
      </c>
      <c r="J47" s="9">
        <v>6661</v>
      </c>
      <c r="K47" s="9">
        <v>6718</v>
      </c>
      <c r="L47" s="10">
        <v>-1.9716999999999998E-2</v>
      </c>
      <c r="M47" s="10">
        <v>-0.101640595</v>
      </c>
      <c r="N47" s="10">
        <v>-0.101640595</v>
      </c>
      <c r="O47" s="10">
        <v>-4.1293000000000003E-2</v>
      </c>
      <c r="P47" s="10">
        <v>1.4247599999999999E-2</v>
      </c>
      <c r="Q47" s="10">
        <v>0.32947187</v>
      </c>
      <c r="R47" s="10">
        <v>4.3738199999999998E-2</v>
      </c>
      <c r="S47" s="11">
        <v>5427</v>
      </c>
      <c r="T47" s="9">
        <v>5737</v>
      </c>
      <c r="U47" s="9">
        <v>-583</v>
      </c>
      <c r="V47" s="20">
        <v>-583</v>
      </c>
      <c r="W47" s="27">
        <f t="shared" si="0"/>
        <v>-583000</v>
      </c>
      <c r="X47" s="27">
        <f t="shared" si="1"/>
        <v>-812480</v>
      </c>
      <c r="Y47" s="28" t="str">
        <f t="shared" si="2"/>
        <v>Y</v>
      </c>
      <c r="Z47" s="28" t="str">
        <f t="shared" si="3"/>
        <v>N</v>
      </c>
      <c r="AA47" s="27">
        <f t="shared" si="4"/>
        <v>229480</v>
      </c>
    </row>
    <row r="48" spans="1:27" x14ac:dyDescent="0.25">
      <c r="A48" s="7" t="s">
        <v>284</v>
      </c>
      <c r="B48" s="8" t="s">
        <v>43</v>
      </c>
      <c r="C48" s="9">
        <v>8986</v>
      </c>
      <c r="D48" s="9">
        <v>9134</v>
      </c>
      <c r="E48" s="9">
        <v>9683</v>
      </c>
      <c r="F48" s="9">
        <v>7938</v>
      </c>
      <c r="G48" s="10">
        <v>4.4021699999999997E-2</v>
      </c>
      <c r="H48" s="9">
        <v>7910</v>
      </c>
      <c r="I48" s="9">
        <v>8074</v>
      </c>
      <c r="J48" s="9">
        <v>8224</v>
      </c>
      <c r="K48" s="9">
        <v>6997</v>
      </c>
      <c r="L48" s="10">
        <v>4.3485299999999998E-2</v>
      </c>
      <c r="M48" s="10">
        <v>0.119759901</v>
      </c>
      <c r="N48" s="10">
        <v>0.119759901</v>
      </c>
      <c r="O48" s="10">
        <v>0.12927933699999999</v>
      </c>
      <c r="P48" s="10">
        <v>9.4848999999999992E-3</v>
      </c>
      <c r="Q48" s="10">
        <v>0.189736872</v>
      </c>
      <c r="R48" s="10">
        <v>2.0131099999999999E-2</v>
      </c>
      <c r="S48" s="11">
        <v>3380</v>
      </c>
      <c r="T48" s="9">
        <v>8986</v>
      </c>
      <c r="U48" s="9">
        <v>1076</v>
      </c>
      <c r="V48" s="20">
        <v>1076</v>
      </c>
      <c r="W48" s="27">
        <f t="shared" si="0"/>
        <v>1076000</v>
      </c>
      <c r="X48" s="27">
        <f t="shared" si="1"/>
        <v>716560</v>
      </c>
      <c r="Y48" s="28" t="str">
        <f t="shared" si="2"/>
        <v>N</v>
      </c>
      <c r="Z48" s="28" t="str">
        <f t="shared" si="3"/>
        <v>N</v>
      </c>
      <c r="AA48" s="27">
        <f t="shared" si="4"/>
        <v>359440</v>
      </c>
    </row>
    <row r="49" spans="1:27" x14ac:dyDescent="0.25">
      <c r="A49" s="7" t="s">
        <v>284</v>
      </c>
      <c r="B49" s="8" t="s">
        <v>44</v>
      </c>
      <c r="C49" s="9">
        <v>8203</v>
      </c>
      <c r="D49" s="9">
        <v>10415</v>
      </c>
      <c r="E49" s="9">
        <v>16408</v>
      </c>
      <c r="F49" s="9">
        <v>18048</v>
      </c>
      <c r="G49" s="10">
        <v>-0.18182572399999999</v>
      </c>
      <c r="H49" s="9">
        <v>8779</v>
      </c>
      <c r="I49" s="9">
        <v>10147</v>
      </c>
      <c r="J49" s="9">
        <v>14002</v>
      </c>
      <c r="K49" s="9">
        <v>14401</v>
      </c>
      <c r="L49" s="10">
        <v>-0.13012296300000001</v>
      </c>
      <c r="M49" s="10">
        <v>-7.0229755000000005E-2</v>
      </c>
      <c r="N49" s="10">
        <v>-7.0229755000000005E-2</v>
      </c>
      <c r="O49" s="10">
        <v>5.9894700000000002E-2</v>
      </c>
      <c r="P49" s="10">
        <v>1.04219E-2</v>
      </c>
      <c r="Q49" s="10">
        <v>0.29480790800000001</v>
      </c>
      <c r="R49" s="10">
        <v>2.8854299999999999E-2</v>
      </c>
      <c r="S49" s="11">
        <v>4178</v>
      </c>
      <c r="T49" s="9">
        <v>8203</v>
      </c>
      <c r="U49" s="9">
        <v>-576</v>
      </c>
      <c r="V49" s="20">
        <v>-576</v>
      </c>
      <c r="W49" s="27">
        <f t="shared" si="0"/>
        <v>-576000</v>
      </c>
      <c r="X49" s="27">
        <f t="shared" si="1"/>
        <v>-904120</v>
      </c>
      <c r="Y49" s="28" t="str">
        <f t="shared" si="2"/>
        <v>Y</v>
      </c>
      <c r="Z49" s="28" t="str">
        <f t="shared" si="3"/>
        <v>N</v>
      </c>
      <c r="AA49" s="27">
        <f t="shared" si="4"/>
        <v>328120</v>
      </c>
    </row>
    <row r="50" spans="1:27" x14ac:dyDescent="0.25">
      <c r="A50" s="7" t="s">
        <v>284</v>
      </c>
      <c r="B50" s="8" t="s">
        <v>45</v>
      </c>
      <c r="C50" s="9">
        <v>4297</v>
      </c>
      <c r="D50" s="9">
        <v>4052</v>
      </c>
      <c r="E50" s="9" t="s">
        <v>312</v>
      </c>
      <c r="F50" s="9" t="s">
        <v>312</v>
      </c>
      <c r="G50" s="9" t="s">
        <v>312</v>
      </c>
      <c r="H50" s="9">
        <v>5666</v>
      </c>
      <c r="I50" s="9">
        <v>4988</v>
      </c>
      <c r="J50" s="9" t="s">
        <v>312</v>
      </c>
      <c r="K50" s="9" t="s">
        <v>312</v>
      </c>
      <c r="L50" s="9" t="s">
        <v>312</v>
      </c>
      <c r="M50" s="10">
        <v>-0.31864588199999999</v>
      </c>
      <c r="N50" s="10">
        <v>-0.31864588199999999</v>
      </c>
      <c r="O50" s="9" t="s">
        <v>312</v>
      </c>
      <c r="P50" s="10">
        <v>0</v>
      </c>
      <c r="Q50" s="10">
        <v>0.62473836400000005</v>
      </c>
      <c r="R50" s="10">
        <v>1.56817E-2</v>
      </c>
      <c r="S50" s="11">
        <v>2115</v>
      </c>
      <c r="T50" s="9">
        <v>4297</v>
      </c>
      <c r="U50" s="9">
        <v>-1369</v>
      </c>
      <c r="V50" s="20">
        <v>-1369</v>
      </c>
      <c r="W50" s="27">
        <f t="shared" si="0"/>
        <v>-1369000</v>
      </c>
      <c r="X50" s="27">
        <f t="shared" si="1"/>
        <v>-1540880</v>
      </c>
      <c r="Y50" s="28" t="str">
        <f t="shared" si="2"/>
        <v>Y</v>
      </c>
      <c r="Z50" s="28" t="str">
        <f t="shared" si="3"/>
        <v>N</v>
      </c>
      <c r="AA50" s="27">
        <f t="shared" si="4"/>
        <v>171880</v>
      </c>
    </row>
    <row r="51" spans="1:27" x14ac:dyDescent="0.25">
      <c r="A51" s="7" t="s">
        <v>284</v>
      </c>
      <c r="B51" s="8" t="s">
        <v>46</v>
      </c>
      <c r="C51" s="9">
        <v>6537</v>
      </c>
      <c r="D51" s="9">
        <v>6044</v>
      </c>
      <c r="E51" s="9">
        <v>5825</v>
      </c>
      <c r="F51" s="9">
        <v>5738</v>
      </c>
      <c r="G51" s="10">
        <v>4.64327E-2</v>
      </c>
      <c r="H51" s="9">
        <v>5174</v>
      </c>
      <c r="I51" s="9">
        <v>4813</v>
      </c>
      <c r="J51" s="9">
        <v>4478</v>
      </c>
      <c r="K51" s="9">
        <v>4432</v>
      </c>
      <c r="L51" s="10">
        <v>5.5745500000000003E-2</v>
      </c>
      <c r="M51" s="10">
        <v>0.20870569999999999</v>
      </c>
      <c r="N51" s="10">
        <v>0.20870569999999999</v>
      </c>
      <c r="O51" s="10">
        <v>0.21428114700000001</v>
      </c>
      <c r="P51" s="10">
        <v>1.4256200000000001E-3</v>
      </c>
      <c r="Q51" s="10">
        <v>0.32757891099999997</v>
      </c>
      <c r="R51" s="10">
        <v>3.7242600000000001E-2</v>
      </c>
      <c r="S51" s="11">
        <v>7904</v>
      </c>
      <c r="T51" s="9">
        <v>6538</v>
      </c>
      <c r="U51" s="9">
        <v>1365</v>
      </c>
      <c r="V51" s="20">
        <v>1365</v>
      </c>
      <c r="W51" s="27">
        <f t="shared" si="0"/>
        <v>1365000</v>
      </c>
      <c r="X51" s="27">
        <f t="shared" si="1"/>
        <v>1103480</v>
      </c>
      <c r="Y51" s="28" t="str">
        <f t="shared" si="2"/>
        <v>N</v>
      </c>
      <c r="Z51" s="28" t="str">
        <f t="shared" si="3"/>
        <v>N</v>
      </c>
      <c r="AA51" s="27">
        <f t="shared" si="4"/>
        <v>261520</v>
      </c>
    </row>
    <row r="52" spans="1:27" x14ac:dyDescent="0.25">
      <c r="A52" s="7" t="s">
        <v>284</v>
      </c>
      <c r="B52" s="8" t="s">
        <v>47</v>
      </c>
      <c r="C52" s="9">
        <v>11090</v>
      </c>
      <c r="D52" s="9">
        <v>10670</v>
      </c>
      <c r="E52" s="9">
        <v>9945</v>
      </c>
      <c r="F52" s="9">
        <v>9491</v>
      </c>
      <c r="G52" s="10">
        <v>5.6132300000000003E-2</v>
      </c>
      <c r="H52" s="9">
        <v>7732</v>
      </c>
      <c r="I52" s="9">
        <v>7824</v>
      </c>
      <c r="J52" s="9">
        <v>7168</v>
      </c>
      <c r="K52" s="9">
        <v>6822</v>
      </c>
      <c r="L52" s="10">
        <v>4.4447199999999999E-2</v>
      </c>
      <c r="M52" s="10">
        <v>0.30389381700000001</v>
      </c>
      <c r="N52" s="10">
        <v>0.30389381700000001</v>
      </c>
      <c r="O52" s="10">
        <v>0.28452728599999999</v>
      </c>
      <c r="P52" s="10">
        <v>0</v>
      </c>
      <c r="Q52" s="10">
        <v>0.170560399</v>
      </c>
      <c r="R52" s="10">
        <v>1.43406E-2</v>
      </c>
      <c r="S52" s="11">
        <v>6550</v>
      </c>
      <c r="T52" s="9">
        <v>11108</v>
      </c>
      <c r="U52" s="9">
        <v>3376</v>
      </c>
      <c r="V52" s="20">
        <v>3376</v>
      </c>
      <c r="W52" s="27">
        <f t="shared" si="0"/>
        <v>3376000</v>
      </c>
      <c r="X52" s="27">
        <f t="shared" si="1"/>
        <v>2931680</v>
      </c>
      <c r="Y52" s="28" t="str">
        <f t="shared" si="2"/>
        <v>N</v>
      </c>
      <c r="Z52" s="28" t="str">
        <f t="shared" si="3"/>
        <v>N</v>
      </c>
      <c r="AA52" s="27">
        <f t="shared" si="4"/>
        <v>444320</v>
      </c>
    </row>
    <row r="53" spans="1:27" x14ac:dyDescent="0.25">
      <c r="A53" s="7" t="s">
        <v>284</v>
      </c>
      <c r="B53" s="8" t="s">
        <v>48</v>
      </c>
      <c r="C53" s="9">
        <v>12289</v>
      </c>
      <c r="D53" s="9">
        <v>10804</v>
      </c>
      <c r="E53" s="9">
        <v>6090</v>
      </c>
      <c r="F53" s="9" t="s">
        <v>312</v>
      </c>
      <c r="G53" s="9" t="s">
        <v>312</v>
      </c>
      <c r="H53" s="9">
        <v>8330</v>
      </c>
      <c r="I53" s="9">
        <v>7745</v>
      </c>
      <c r="J53" s="9">
        <v>6639</v>
      </c>
      <c r="K53" s="9" t="s">
        <v>312</v>
      </c>
      <c r="L53" s="9" t="s">
        <v>312</v>
      </c>
      <c r="M53" s="10">
        <v>0.32258837899999998</v>
      </c>
      <c r="N53" s="10">
        <v>0.32258837899999998</v>
      </c>
      <c r="O53" s="10">
        <v>0.222307379</v>
      </c>
      <c r="P53" s="10">
        <v>8.4539999999999995E-4</v>
      </c>
      <c r="Q53" s="10">
        <v>0.28008892499999999</v>
      </c>
      <c r="R53" s="10">
        <v>2.39668E-2</v>
      </c>
      <c r="S53" s="11">
        <v>8874</v>
      </c>
      <c r="T53" s="9">
        <v>12296</v>
      </c>
      <c r="U53" s="9">
        <v>3967</v>
      </c>
      <c r="V53" s="20">
        <v>3967</v>
      </c>
      <c r="W53" s="27">
        <f t="shared" si="0"/>
        <v>3967000</v>
      </c>
      <c r="X53" s="27">
        <f t="shared" si="1"/>
        <v>3475160</v>
      </c>
      <c r="Y53" s="28" t="str">
        <f t="shared" si="2"/>
        <v>N</v>
      </c>
      <c r="Z53" s="28" t="str">
        <f t="shared" si="3"/>
        <v>N</v>
      </c>
      <c r="AA53" s="27">
        <f t="shared" si="4"/>
        <v>491840</v>
      </c>
    </row>
    <row r="54" spans="1:27" x14ac:dyDescent="0.25">
      <c r="A54" s="7" t="s">
        <v>284</v>
      </c>
      <c r="B54" s="8" t="s">
        <v>49</v>
      </c>
      <c r="C54" s="9">
        <v>2136</v>
      </c>
      <c r="D54" s="9">
        <v>2172</v>
      </c>
      <c r="E54" s="9">
        <v>2176</v>
      </c>
      <c r="F54" s="9">
        <v>2568</v>
      </c>
      <c r="G54" s="10">
        <v>-5.6006E-2</v>
      </c>
      <c r="H54" s="9">
        <v>2136</v>
      </c>
      <c r="I54" s="9">
        <v>2170</v>
      </c>
      <c r="J54" s="9">
        <v>2176</v>
      </c>
      <c r="K54" s="9">
        <v>2568</v>
      </c>
      <c r="L54" s="10">
        <v>-5.5995000000000003E-2</v>
      </c>
      <c r="M54" s="10">
        <v>2.1064999999999999E-5</v>
      </c>
      <c r="N54" s="10">
        <v>2.1064999999999999E-5</v>
      </c>
      <c r="O54" s="10">
        <v>2.8255100000000003E-4</v>
      </c>
      <c r="P54" s="10" t="s">
        <v>313</v>
      </c>
      <c r="Q54" s="10">
        <v>0.50000023400000004</v>
      </c>
      <c r="R54" s="10">
        <v>0</v>
      </c>
      <c r="S54" s="11">
        <v>5281</v>
      </c>
      <c r="T54" s="9">
        <v>2136</v>
      </c>
      <c r="U54" s="9">
        <v>0</v>
      </c>
      <c r="V54" s="20">
        <v>0</v>
      </c>
      <c r="W54" s="27">
        <f t="shared" si="0"/>
        <v>0</v>
      </c>
      <c r="X54" s="27">
        <f t="shared" si="1"/>
        <v>-85440</v>
      </c>
      <c r="Y54" s="28" t="str">
        <f t="shared" si="2"/>
        <v>Y</v>
      </c>
      <c r="Z54" s="28" t="str">
        <f t="shared" si="3"/>
        <v>N</v>
      </c>
      <c r="AA54" s="27">
        <f t="shared" si="4"/>
        <v>85440</v>
      </c>
    </row>
    <row r="55" spans="1:27" x14ac:dyDescent="0.25">
      <c r="A55" s="7" t="s">
        <v>284</v>
      </c>
      <c r="B55" s="8" t="s">
        <v>50</v>
      </c>
      <c r="C55" s="9">
        <v>2231</v>
      </c>
      <c r="D55" s="9">
        <v>2202</v>
      </c>
      <c r="E55" s="9">
        <v>2224</v>
      </c>
      <c r="F55" s="9">
        <v>2337</v>
      </c>
      <c r="G55" s="10">
        <v>-1.5099E-2</v>
      </c>
      <c r="H55" s="9">
        <v>2230</v>
      </c>
      <c r="I55" s="9">
        <v>2200</v>
      </c>
      <c r="J55" s="9">
        <v>2224</v>
      </c>
      <c r="K55" s="9">
        <v>2337</v>
      </c>
      <c r="L55" s="10">
        <v>-1.5271E-2</v>
      </c>
      <c r="M55" s="10">
        <v>5.5624799999999996E-4</v>
      </c>
      <c r="N55" s="10">
        <v>5.5624799999999996E-4</v>
      </c>
      <c r="O55" s="10">
        <v>5.2214199999999996E-4</v>
      </c>
      <c r="P55" s="10" t="s">
        <v>313</v>
      </c>
      <c r="Q55" s="10">
        <v>0.5</v>
      </c>
      <c r="R55" s="10">
        <v>0</v>
      </c>
      <c r="S55" s="11">
        <v>5124</v>
      </c>
      <c r="T55" s="9">
        <v>2231</v>
      </c>
      <c r="U55" s="9">
        <v>1</v>
      </c>
      <c r="V55" s="20">
        <v>1</v>
      </c>
      <c r="W55" s="27">
        <f t="shared" si="0"/>
        <v>1000</v>
      </c>
      <c r="X55" s="27">
        <f t="shared" si="1"/>
        <v>-88240</v>
      </c>
      <c r="Y55" s="28" t="str">
        <f t="shared" si="2"/>
        <v>Y</v>
      </c>
      <c r="Z55" s="28" t="str">
        <f t="shared" si="3"/>
        <v>Y</v>
      </c>
      <c r="AA55" s="27">
        <f t="shared" si="4"/>
        <v>89240</v>
      </c>
    </row>
    <row r="56" spans="1:27" x14ac:dyDescent="0.25">
      <c r="A56" s="18" t="s">
        <v>285</v>
      </c>
      <c r="B56" s="14" t="s">
        <v>316</v>
      </c>
      <c r="C56" s="15">
        <v>4728</v>
      </c>
      <c r="D56" s="15">
        <v>4413</v>
      </c>
      <c r="E56" s="15">
        <v>4802</v>
      </c>
      <c r="F56" s="15">
        <v>4595</v>
      </c>
      <c r="G56" s="16">
        <v>9.5999999999999992E-3</v>
      </c>
      <c r="H56" s="15">
        <v>3845</v>
      </c>
      <c r="I56" s="15">
        <v>3480</v>
      </c>
      <c r="J56" s="15">
        <v>3717</v>
      </c>
      <c r="K56" s="15">
        <v>3712</v>
      </c>
      <c r="L56" s="16">
        <v>1.1900000000000001E-2</v>
      </c>
      <c r="M56" s="16">
        <v>0.18809999999999999</v>
      </c>
      <c r="N56" s="16">
        <v>0.1875</v>
      </c>
      <c r="O56" s="16">
        <v>0.2087</v>
      </c>
      <c r="P56" s="16">
        <v>1.35E-2</v>
      </c>
      <c r="Q56" s="16">
        <v>0.33839999999999998</v>
      </c>
      <c r="R56" s="16">
        <v>7.0499999999999993E-2</v>
      </c>
      <c r="S56" s="17">
        <v>4517</v>
      </c>
      <c r="T56" s="15">
        <v>4735</v>
      </c>
      <c r="U56" s="15">
        <v>891</v>
      </c>
      <c r="V56" s="19">
        <v>887</v>
      </c>
      <c r="W56" s="25">
        <f t="shared" si="0"/>
        <v>887000</v>
      </c>
      <c r="X56" s="25">
        <f t="shared" si="1"/>
        <v>697600</v>
      </c>
      <c r="Y56" s="26" t="str">
        <f t="shared" si="2"/>
        <v>N</v>
      </c>
      <c r="Z56" s="26" t="str">
        <f t="shared" si="3"/>
        <v>N</v>
      </c>
      <c r="AA56" s="25">
        <f t="shared" si="4"/>
        <v>189400</v>
      </c>
    </row>
    <row r="57" spans="1:27" x14ac:dyDescent="0.25">
      <c r="A57" s="7" t="s">
        <v>285</v>
      </c>
      <c r="B57" s="8" t="s">
        <v>51</v>
      </c>
      <c r="C57" s="9">
        <v>1747</v>
      </c>
      <c r="D57" s="9">
        <v>1990</v>
      </c>
      <c r="E57" s="9">
        <v>1705</v>
      </c>
      <c r="F57" s="9">
        <v>1667</v>
      </c>
      <c r="G57" s="10">
        <v>1.5897600000000001E-2</v>
      </c>
      <c r="H57" s="9">
        <v>1274</v>
      </c>
      <c r="I57" s="9">
        <v>856</v>
      </c>
      <c r="J57" s="9">
        <v>854</v>
      </c>
      <c r="K57" s="9">
        <v>702</v>
      </c>
      <c r="L57" s="10">
        <v>0.27105194599999999</v>
      </c>
      <c r="M57" s="10">
        <v>0.27092873899999997</v>
      </c>
      <c r="N57" s="10">
        <v>0.27918115500000001</v>
      </c>
      <c r="O57" s="10">
        <v>0.45368499699999998</v>
      </c>
      <c r="P57" s="10">
        <v>5.8734E-3</v>
      </c>
      <c r="Q57" s="10">
        <v>0.51811739700000004</v>
      </c>
      <c r="R57" s="10">
        <v>2.1562600000000001E-2</v>
      </c>
      <c r="S57" s="11">
        <v>2501</v>
      </c>
      <c r="T57" s="9">
        <v>1747</v>
      </c>
      <c r="U57" s="9">
        <v>473</v>
      </c>
      <c r="V57" s="20">
        <v>493</v>
      </c>
      <c r="W57" s="27">
        <f t="shared" si="0"/>
        <v>493000</v>
      </c>
      <c r="X57" s="27">
        <f t="shared" si="1"/>
        <v>423120</v>
      </c>
      <c r="Y57" s="28" t="str">
        <f t="shared" si="2"/>
        <v>N</v>
      </c>
      <c r="Z57" s="28" t="str">
        <f t="shared" si="3"/>
        <v>N</v>
      </c>
      <c r="AA57" s="27">
        <f t="shared" si="4"/>
        <v>69880</v>
      </c>
    </row>
    <row r="58" spans="1:27" x14ac:dyDescent="0.25">
      <c r="A58" s="7" t="s">
        <v>285</v>
      </c>
      <c r="B58" s="8" t="s">
        <v>52</v>
      </c>
      <c r="C58" s="9">
        <v>274</v>
      </c>
      <c r="D58" s="9">
        <v>260</v>
      </c>
      <c r="E58" s="9">
        <v>316</v>
      </c>
      <c r="F58" s="9">
        <v>304</v>
      </c>
      <c r="G58" s="10">
        <v>-3.2543999999999997E-2</v>
      </c>
      <c r="H58" s="9">
        <v>2550</v>
      </c>
      <c r="I58" s="9">
        <v>3140</v>
      </c>
      <c r="J58" s="9">
        <v>2948</v>
      </c>
      <c r="K58" s="9">
        <v>3162</v>
      </c>
      <c r="L58" s="10">
        <v>-6.4498538999999994E-2</v>
      </c>
      <c r="M58" s="10">
        <v>-7.2395279629999996</v>
      </c>
      <c r="N58" s="10">
        <v>-7.2395279629999996</v>
      </c>
      <c r="O58" s="10">
        <v>-8.0338393319999994</v>
      </c>
      <c r="P58" s="10">
        <v>0.24551467099999999</v>
      </c>
      <c r="Q58" s="10">
        <v>0</v>
      </c>
      <c r="R58" s="10">
        <v>0.233119891</v>
      </c>
      <c r="S58" s="11">
        <v>307</v>
      </c>
      <c r="T58" s="9">
        <v>309</v>
      </c>
      <c r="U58" s="9">
        <v>-2240</v>
      </c>
      <c r="V58" s="20">
        <v>-2240</v>
      </c>
      <c r="W58" s="27">
        <f t="shared" si="0"/>
        <v>-2240000</v>
      </c>
      <c r="X58" s="27">
        <f t="shared" si="1"/>
        <v>-2252360</v>
      </c>
      <c r="Y58" s="28" t="str">
        <f t="shared" si="2"/>
        <v>Y</v>
      </c>
      <c r="Z58" s="28" t="str">
        <f t="shared" si="3"/>
        <v>N</v>
      </c>
      <c r="AA58" s="27">
        <f t="shared" si="4"/>
        <v>12360</v>
      </c>
    </row>
    <row r="59" spans="1:27" x14ac:dyDescent="0.25">
      <c r="A59" s="7" t="s">
        <v>285</v>
      </c>
      <c r="B59" s="8" t="s">
        <v>53</v>
      </c>
      <c r="C59" s="9">
        <v>3346</v>
      </c>
      <c r="D59" s="9">
        <v>2480</v>
      </c>
      <c r="E59" s="9">
        <v>1922</v>
      </c>
      <c r="F59" s="9">
        <v>1701</v>
      </c>
      <c r="G59" s="10">
        <v>0.32254481800000001</v>
      </c>
      <c r="H59" s="9">
        <v>2706</v>
      </c>
      <c r="I59" s="9">
        <v>2441</v>
      </c>
      <c r="J59" s="9">
        <v>1815</v>
      </c>
      <c r="K59" s="9">
        <v>1412</v>
      </c>
      <c r="L59" s="10">
        <v>0.305490755</v>
      </c>
      <c r="M59" s="10">
        <v>0.19123959300000001</v>
      </c>
      <c r="N59" s="10">
        <v>0.19123959300000001</v>
      </c>
      <c r="O59" s="10">
        <v>9.2182532999999997E-2</v>
      </c>
      <c r="P59" s="10">
        <v>0</v>
      </c>
      <c r="Q59" s="10">
        <v>0.404642159</v>
      </c>
      <c r="R59" s="10">
        <v>0</v>
      </c>
      <c r="S59" s="11">
        <v>2612</v>
      </c>
      <c r="T59" s="9">
        <v>3346</v>
      </c>
      <c r="U59" s="9">
        <v>640</v>
      </c>
      <c r="V59" s="20">
        <v>640</v>
      </c>
      <c r="W59" s="27">
        <f t="shared" si="0"/>
        <v>640000</v>
      </c>
      <c r="X59" s="27">
        <f t="shared" si="1"/>
        <v>506160</v>
      </c>
      <c r="Y59" s="28" t="str">
        <f t="shared" si="2"/>
        <v>N</v>
      </c>
      <c r="Z59" s="28" t="str">
        <f t="shared" si="3"/>
        <v>N</v>
      </c>
      <c r="AA59" s="27">
        <f t="shared" si="4"/>
        <v>133840</v>
      </c>
    </row>
    <row r="60" spans="1:27" x14ac:dyDescent="0.25">
      <c r="A60" s="7" t="s">
        <v>285</v>
      </c>
      <c r="B60" s="8" t="s">
        <v>54</v>
      </c>
      <c r="C60" s="9">
        <v>3148</v>
      </c>
      <c r="D60" s="9">
        <v>2774</v>
      </c>
      <c r="E60" s="9">
        <v>3293</v>
      </c>
      <c r="F60" s="9">
        <v>2904</v>
      </c>
      <c r="G60" s="10">
        <v>2.7978699999999999E-2</v>
      </c>
      <c r="H60" s="9">
        <v>2527</v>
      </c>
      <c r="I60" s="9">
        <v>2234</v>
      </c>
      <c r="J60" s="9">
        <v>2514</v>
      </c>
      <c r="K60" s="9">
        <v>2384</v>
      </c>
      <c r="L60" s="10">
        <v>1.99873E-2</v>
      </c>
      <c r="M60" s="10">
        <v>0.19725613</v>
      </c>
      <c r="N60" s="10">
        <v>0.19725613</v>
      </c>
      <c r="O60" s="10">
        <v>0.21064002800000001</v>
      </c>
      <c r="P60" s="10">
        <v>0</v>
      </c>
      <c r="Q60" s="10">
        <v>0.35759855699999998</v>
      </c>
      <c r="R60" s="10">
        <v>3.73625E-3</v>
      </c>
      <c r="S60" s="11">
        <v>10017</v>
      </c>
      <c r="T60" s="9">
        <v>3148</v>
      </c>
      <c r="U60" s="9">
        <v>621</v>
      </c>
      <c r="V60" s="20">
        <v>621</v>
      </c>
      <c r="W60" s="27">
        <f t="shared" si="0"/>
        <v>621000</v>
      </c>
      <c r="X60" s="27">
        <f t="shared" si="1"/>
        <v>495080</v>
      </c>
      <c r="Y60" s="28" t="str">
        <f t="shared" si="2"/>
        <v>N</v>
      </c>
      <c r="Z60" s="28" t="str">
        <f t="shared" si="3"/>
        <v>N</v>
      </c>
      <c r="AA60" s="27">
        <f t="shared" si="4"/>
        <v>125920</v>
      </c>
    </row>
    <row r="61" spans="1:27" x14ac:dyDescent="0.25">
      <c r="A61" s="7" t="s">
        <v>285</v>
      </c>
      <c r="B61" s="8" t="s">
        <v>55</v>
      </c>
      <c r="C61" s="9">
        <v>1043</v>
      </c>
      <c r="D61" s="9">
        <v>1008</v>
      </c>
      <c r="E61" s="9">
        <v>1000</v>
      </c>
      <c r="F61" s="9">
        <v>1058</v>
      </c>
      <c r="G61" s="10">
        <v>-4.7366999999999999E-3</v>
      </c>
      <c r="H61" s="9">
        <v>813</v>
      </c>
      <c r="I61" s="9">
        <v>780</v>
      </c>
      <c r="J61" s="9">
        <v>723</v>
      </c>
      <c r="K61" s="9">
        <v>810</v>
      </c>
      <c r="L61" s="10">
        <v>1.18742E-3</v>
      </c>
      <c r="M61" s="10">
        <v>0.22044856800000001</v>
      </c>
      <c r="N61" s="10">
        <v>0.221717581</v>
      </c>
      <c r="O61" s="10">
        <v>0.24132732800000001</v>
      </c>
      <c r="P61" s="10">
        <v>0</v>
      </c>
      <c r="Q61" s="10">
        <v>0.77589328999999996</v>
      </c>
      <c r="R61" s="10">
        <v>0</v>
      </c>
      <c r="S61" s="11">
        <v>770</v>
      </c>
      <c r="T61" s="9">
        <v>1043</v>
      </c>
      <c r="U61" s="9">
        <v>230</v>
      </c>
      <c r="V61" s="20">
        <v>232</v>
      </c>
      <c r="W61" s="27">
        <f t="shared" si="0"/>
        <v>232000</v>
      </c>
      <c r="X61" s="27">
        <f t="shared" si="1"/>
        <v>190280</v>
      </c>
      <c r="Y61" s="28" t="str">
        <f t="shared" si="2"/>
        <v>N</v>
      </c>
      <c r="Z61" s="28" t="str">
        <f t="shared" si="3"/>
        <v>N</v>
      </c>
      <c r="AA61" s="27">
        <f t="shared" si="4"/>
        <v>41720</v>
      </c>
    </row>
    <row r="62" spans="1:27" x14ac:dyDescent="0.25">
      <c r="A62" s="7" t="s">
        <v>285</v>
      </c>
      <c r="B62" s="8" t="s">
        <v>56</v>
      </c>
      <c r="C62" s="9">
        <v>2079</v>
      </c>
      <c r="D62" s="9">
        <v>2322</v>
      </c>
      <c r="E62" s="9">
        <v>2875</v>
      </c>
      <c r="F62" s="9">
        <v>1769</v>
      </c>
      <c r="G62" s="10">
        <v>5.8544300000000001E-2</v>
      </c>
      <c r="H62" s="9">
        <v>1282</v>
      </c>
      <c r="I62" s="9">
        <v>1306</v>
      </c>
      <c r="J62" s="9">
        <v>1366</v>
      </c>
      <c r="K62" s="9">
        <v>1734</v>
      </c>
      <c r="L62" s="10">
        <v>-8.6902252999999999E-2</v>
      </c>
      <c r="M62" s="10">
        <v>0.38353721400000002</v>
      </c>
      <c r="N62" s="10">
        <v>0.38353721400000002</v>
      </c>
      <c r="O62" s="10">
        <v>0.45665511199999997</v>
      </c>
      <c r="P62" s="10">
        <v>0</v>
      </c>
      <c r="Q62" s="10">
        <v>0.39382886</v>
      </c>
      <c r="R62" s="10">
        <v>0.113337008</v>
      </c>
      <c r="S62" s="11">
        <v>1995</v>
      </c>
      <c r="T62" s="9">
        <v>2079</v>
      </c>
      <c r="U62" s="9">
        <v>797</v>
      </c>
      <c r="V62" s="20">
        <v>797</v>
      </c>
      <c r="W62" s="27">
        <f t="shared" si="0"/>
        <v>797000</v>
      </c>
      <c r="X62" s="27">
        <f t="shared" si="1"/>
        <v>713840</v>
      </c>
      <c r="Y62" s="28" t="str">
        <f t="shared" si="2"/>
        <v>N</v>
      </c>
      <c r="Z62" s="28" t="str">
        <f t="shared" si="3"/>
        <v>N</v>
      </c>
      <c r="AA62" s="27">
        <f t="shared" si="4"/>
        <v>83160</v>
      </c>
    </row>
    <row r="63" spans="1:27" x14ac:dyDescent="0.25">
      <c r="A63" s="7" t="s">
        <v>285</v>
      </c>
      <c r="B63" s="8" t="s">
        <v>57</v>
      </c>
      <c r="C63" s="9">
        <v>3490</v>
      </c>
      <c r="D63" s="9">
        <v>3176</v>
      </c>
      <c r="E63" s="9">
        <v>3257</v>
      </c>
      <c r="F63" s="9">
        <v>2984</v>
      </c>
      <c r="G63" s="10">
        <v>5.6461600000000001E-2</v>
      </c>
      <c r="H63" s="9">
        <v>3033</v>
      </c>
      <c r="I63" s="9">
        <v>2508</v>
      </c>
      <c r="J63" s="9">
        <v>2429</v>
      </c>
      <c r="K63" s="9">
        <v>2632</v>
      </c>
      <c r="L63" s="10">
        <v>5.0855299999999999E-2</v>
      </c>
      <c r="M63" s="10">
        <v>0.13089057400000001</v>
      </c>
      <c r="N63" s="10">
        <v>0.114990659</v>
      </c>
      <c r="O63" s="10">
        <v>0.196728654</v>
      </c>
      <c r="P63" s="10">
        <v>4.87602E-3</v>
      </c>
      <c r="Q63" s="10">
        <v>0.356885077</v>
      </c>
      <c r="R63" s="10">
        <v>0.122514263</v>
      </c>
      <c r="S63" s="11">
        <v>4223</v>
      </c>
      <c r="T63" s="9">
        <v>3490</v>
      </c>
      <c r="U63" s="9">
        <v>457</v>
      </c>
      <c r="V63" s="20">
        <v>394</v>
      </c>
      <c r="W63" s="27">
        <f t="shared" si="0"/>
        <v>394000</v>
      </c>
      <c r="X63" s="27">
        <f t="shared" si="1"/>
        <v>254400</v>
      </c>
      <c r="Y63" s="28" t="str">
        <f t="shared" si="2"/>
        <v>N</v>
      </c>
      <c r="Z63" s="28" t="str">
        <f t="shared" si="3"/>
        <v>N</v>
      </c>
      <c r="AA63" s="27">
        <f t="shared" si="4"/>
        <v>139600</v>
      </c>
    </row>
    <row r="64" spans="1:27" x14ac:dyDescent="0.25">
      <c r="A64" s="7" t="s">
        <v>285</v>
      </c>
      <c r="B64" s="8" t="s">
        <v>58</v>
      </c>
      <c r="C64" s="9">
        <v>1241</v>
      </c>
      <c r="D64" s="9">
        <v>283</v>
      </c>
      <c r="E64" s="9" t="s">
        <v>312</v>
      </c>
      <c r="F64" s="9" t="s">
        <v>312</v>
      </c>
      <c r="G64" s="9" t="s">
        <v>312</v>
      </c>
      <c r="H64" s="9">
        <v>1475</v>
      </c>
      <c r="I64" s="9">
        <v>236</v>
      </c>
      <c r="J64" s="9" t="s">
        <v>312</v>
      </c>
      <c r="K64" s="9" t="s">
        <v>312</v>
      </c>
      <c r="L64" s="9" t="s">
        <v>312</v>
      </c>
      <c r="M64" s="10">
        <v>-0.188138995</v>
      </c>
      <c r="N64" s="10">
        <v>-0.188138995</v>
      </c>
      <c r="O64" s="9" t="s">
        <v>312</v>
      </c>
      <c r="P64" s="10">
        <v>5.0290899999999999E-2</v>
      </c>
      <c r="Q64" s="10">
        <v>0.815050787</v>
      </c>
      <c r="R64" s="10">
        <v>0</v>
      </c>
      <c r="S64" s="11">
        <v>582</v>
      </c>
      <c r="T64" s="9">
        <v>1241</v>
      </c>
      <c r="U64" s="9">
        <v>-234</v>
      </c>
      <c r="V64" s="20">
        <v>-234</v>
      </c>
      <c r="W64" s="27">
        <f t="shared" si="0"/>
        <v>-234000</v>
      </c>
      <c r="X64" s="27">
        <f t="shared" si="1"/>
        <v>-283640</v>
      </c>
      <c r="Y64" s="28" t="str">
        <f t="shared" si="2"/>
        <v>Y</v>
      </c>
      <c r="Z64" s="28" t="str">
        <f t="shared" si="3"/>
        <v>N</v>
      </c>
      <c r="AA64" s="27">
        <f t="shared" si="4"/>
        <v>49640</v>
      </c>
    </row>
    <row r="65" spans="1:27" x14ac:dyDescent="0.25">
      <c r="A65" s="7" t="s">
        <v>285</v>
      </c>
      <c r="B65" s="8" t="s">
        <v>59</v>
      </c>
      <c r="C65" s="9">
        <v>2472</v>
      </c>
      <c r="D65" s="9">
        <v>2723</v>
      </c>
      <c r="E65" s="9">
        <v>3046</v>
      </c>
      <c r="F65" s="9">
        <v>3221</v>
      </c>
      <c r="G65" s="10">
        <v>-7.7507464999999998E-2</v>
      </c>
      <c r="H65" s="9">
        <v>2225</v>
      </c>
      <c r="I65" s="9">
        <v>1923</v>
      </c>
      <c r="J65" s="9">
        <v>2084</v>
      </c>
      <c r="K65" s="9">
        <v>1922</v>
      </c>
      <c r="L65" s="10">
        <v>5.25015E-2</v>
      </c>
      <c r="M65" s="10">
        <v>0.101118438</v>
      </c>
      <c r="N65" s="10">
        <v>0.101118438</v>
      </c>
      <c r="O65" s="10">
        <v>0.24436564199999999</v>
      </c>
      <c r="P65" s="10">
        <v>7.9615999999999992E-3</v>
      </c>
      <c r="Q65" s="10">
        <v>0.26872256300000003</v>
      </c>
      <c r="R65" s="10">
        <v>3.1364700000000002E-2</v>
      </c>
      <c r="S65" s="11">
        <v>2818</v>
      </c>
      <c r="T65" s="9">
        <v>2475</v>
      </c>
      <c r="U65" s="9">
        <v>250</v>
      </c>
      <c r="V65" s="20">
        <v>250</v>
      </c>
      <c r="W65" s="27">
        <f t="shared" si="0"/>
        <v>250000</v>
      </c>
      <c r="X65" s="27">
        <f t="shared" si="1"/>
        <v>151000</v>
      </c>
      <c r="Y65" s="28" t="str">
        <f t="shared" si="2"/>
        <v>N</v>
      </c>
      <c r="Z65" s="28" t="str">
        <f t="shared" si="3"/>
        <v>N</v>
      </c>
      <c r="AA65" s="27">
        <f t="shared" si="4"/>
        <v>99000</v>
      </c>
    </row>
    <row r="66" spans="1:27" x14ac:dyDescent="0.25">
      <c r="A66" s="7" t="s">
        <v>285</v>
      </c>
      <c r="B66" s="8" t="s">
        <v>60</v>
      </c>
      <c r="C66" s="9">
        <v>17780</v>
      </c>
      <c r="D66" s="9">
        <v>17961</v>
      </c>
      <c r="E66" s="9">
        <v>16394</v>
      </c>
      <c r="F66" s="9">
        <v>14949</v>
      </c>
      <c r="G66" s="10">
        <v>6.3111843000000001E-2</v>
      </c>
      <c r="H66" s="9">
        <v>11282</v>
      </c>
      <c r="I66" s="9">
        <v>11212</v>
      </c>
      <c r="J66" s="9">
        <v>11025</v>
      </c>
      <c r="K66" s="9">
        <v>10859</v>
      </c>
      <c r="L66" s="10">
        <v>1.29844E-2</v>
      </c>
      <c r="M66" s="10">
        <v>0.36623504400000001</v>
      </c>
      <c r="N66" s="10">
        <v>0.36623504400000001</v>
      </c>
      <c r="O66" s="10">
        <v>0.35886704400000002</v>
      </c>
      <c r="P66" s="10">
        <v>4.9192799999999998E-3</v>
      </c>
      <c r="Q66" s="10">
        <v>0.32423886400000002</v>
      </c>
      <c r="R66" s="10">
        <v>5.4059299999999998E-2</v>
      </c>
      <c r="S66" s="11">
        <v>9028</v>
      </c>
      <c r="T66" s="9">
        <v>17802</v>
      </c>
      <c r="U66" s="9">
        <v>6520</v>
      </c>
      <c r="V66" s="20">
        <v>6520</v>
      </c>
      <c r="W66" s="27">
        <f t="shared" si="0"/>
        <v>6520000</v>
      </c>
      <c r="X66" s="27">
        <f t="shared" si="1"/>
        <v>5807920</v>
      </c>
      <c r="Y66" s="28" t="str">
        <f t="shared" si="2"/>
        <v>N</v>
      </c>
      <c r="Z66" s="28" t="str">
        <f t="shared" si="3"/>
        <v>N</v>
      </c>
      <c r="AA66" s="27">
        <f t="shared" si="4"/>
        <v>712080</v>
      </c>
    </row>
    <row r="67" spans="1:27" x14ac:dyDescent="0.25">
      <c r="A67" s="7" t="s">
        <v>285</v>
      </c>
      <c r="B67" s="8" t="s">
        <v>61</v>
      </c>
      <c r="C67" s="9">
        <v>1467</v>
      </c>
      <c r="D67" s="9">
        <v>1371</v>
      </c>
      <c r="E67" s="9">
        <v>1845</v>
      </c>
      <c r="F67" s="9">
        <v>1660</v>
      </c>
      <c r="G67" s="10">
        <v>-3.8647000000000001E-2</v>
      </c>
      <c r="H67" s="9">
        <v>1187</v>
      </c>
      <c r="I67" s="9">
        <v>1307</v>
      </c>
      <c r="J67" s="9">
        <v>1281</v>
      </c>
      <c r="K67" s="9">
        <v>1317</v>
      </c>
      <c r="L67" s="10">
        <v>-3.2827000000000002E-2</v>
      </c>
      <c r="M67" s="10">
        <v>0.19096876900000001</v>
      </c>
      <c r="N67" s="10">
        <v>0.19105809400000001</v>
      </c>
      <c r="O67" s="10">
        <v>0.194715427</v>
      </c>
      <c r="P67" s="10">
        <v>1.3589299999999999E-3</v>
      </c>
      <c r="Q67" s="10">
        <v>0.34299145399999997</v>
      </c>
      <c r="R67" s="10">
        <v>1.9973399999999999E-2</v>
      </c>
      <c r="S67" s="11">
        <v>2142</v>
      </c>
      <c r="T67" s="9">
        <v>1467</v>
      </c>
      <c r="U67" s="9">
        <v>280</v>
      </c>
      <c r="V67" s="20">
        <v>280</v>
      </c>
      <c r="W67" s="27">
        <f t="shared" si="0"/>
        <v>280000</v>
      </c>
      <c r="X67" s="27">
        <f t="shared" si="1"/>
        <v>221320</v>
      </c>
      <c r="Y67" s="28" t="str">
        <f t="shared" si="2"/>
        <v>N</v>
      </c>
      <c r="Z67" s="28" t="str">
        <f t="shared" si="3"/>
        <v>N</v>
      </c>
      <c r="AA67" s="27">
        <f t="shared" si="4"/>
        <v>58680</v>
      </c>
    </row>
    <row r="68" spans="1:27" x14ac:dyDescent="0.25">
      <c r="A68" s="7" t="s">
        <v>285</v>
      </c>
      <c r="B68" s="8" t="s">
        <v>62</v>
      </c>
      <c r="C68" s="9">
        <v>14679</v>
      </c>
      <c r="D68" s="9">
        <v>14319</v>
      </c>
      <c r="E68" s="9">
        <v>14909</v>
      </c>
      <c r="F68" s="9">
        <v>16220</v>
      </c>
      <c r="G68" s="10">
        <v>-3.1663999999999998E-2</v>
      </c>
      <c r="H68" s="9">
        <v>12336</v>
      </c>
      <c r="I68" s="9">
        <v>11536</v>
      </c>
      <c r="J68" s="9">
        <v>11597</v>
      </c>
      <c r="K68" s="9">
        <v>11895</v>
      </c>
      <c r="L68" s="10">
        <v>1.23499E-2</v>
      </c>
      <c r="M68" s="10">
        <v>0.16181337500000001</v>
      </c>
      <c r="N68" s="10">
        <v>0.16181337500000001</v>
      </c>
      <c r="O68" s="10">
        <v>0.193069411</v>
      </c>
      <c r="P68" s="10">
        <v>3.7403400000000003E-2</v>
      </c>
      <c r="Q68" s="10">
        <v>0.20858378699999999</v>
      </c>
      <c r="R68" s="10">
        <v>0.116345399</v>
      </c>
      <c r="S68" s="11">
        <v>16408</v>
      </c>
      <c r="T68" s="9">
        <v>14717</v>
      </c>
      <c r="U68" s="9">
        <v>2381</v>
      </c>
      <c r="V68" s="20">
        <v>2381</v>
      </c>
      <c r="W68" s="27">
        <f t="shared" ref="W68:W131" si="5">V68*1000</f>
        <v>2381000</v>
      </c>
      <c r="X68" s="27">
        <f t="shared" ref="X68:X131" si="6">W68-(T68*1000*0.04)</f>
        <v>1792320</v>
      </c>
      <c r="Y68" s="28" t="str">
        <f t="shared" ref="Y68:Y131" si="7">IF(X68&lt;0,"Y","N")</f>
        <v>N</v>
      </c>
      <c r="Z68" s="28" t="str">
        <f t="shared" ref="Z68:Z131" si="8">IF(AND(W68&gt;0,X68&lt;0),"Y","N")</f>
        <v>N</v>
      </c>
      <c r="AA68" s="27">
        <f t="shared" ref="AA68:AA131" si="9">W68-X68</f>
        <v>588680</v>
      </c>
    </row>
    <row r="69" spans="1:27" x14ac:dyDescent="0.25">
      <c r="A69" s="7" t="s">
        <v>285</v>
      </c>
      <c r="B69" s="8" t="s">
        <v>63</v>
      </c>
      <c r="C69" s="9">
        <v>8694</v>
      </c>
      <c r="D69" s="9">
        <v>6708</v>
      </c>
      <c r="E69" s="9">
        <v>7063</v>
      </c>
      <c r="F69" s="9">
        <v>6707</v>
      </c>
      <c r="G69" s="10">
        <v>9.8714891999999999E-2</v>
      </c>
      <c r="H69" s="9">
        <v>7293</v>
      </c>
      <c r="I69" s="9">
        <v>5762</v>
      </c>
      <c r="J69" s="9">
        <v>5970</v>
      </c>
      <c r="K69" s="9">
        <v>5718</v>
      </c>
      <c r="L69" s="10">
        <v>9.1805207999999999E-2</v>
      </c>
      <c r="M69" s="10">
        <v>0.16113065400000001</v>
      </c>
      <c r="N69" s="10">
        <v>0.16113065400000001</v>
      </c>
      <c r="O69" s="10">
        <v>0.153246153</v>
      </c>
      <c r="P69" s="10">
        <v>1.33326E-3</v>
      </c>
      <c r="Q69" s="10">
        <v>0.42999998499999997</v>
      </c>
      <c r="R69" s="10">
        <v>9.1315314999999994E-2</v>
      </c>
      <c r="S69" s="11">
        <v>5322</v>
      </c>
      <c r="T69" s="9">
        <v>8694</v>
      </c>
      <c r="U69" s="9">
        <v>1401</v>
      </c>
      <c r="V69" s="20">
        <v>1401</v>
      </c>
      <c r="W69" s="27">
        <f t="shared" si="5"/>
        <v>1401000</v>
      </c>
      <c r="X69" s="27">
        <f t="shared" si="6"/>
        <v>1053240</v>
      </c>
      <c r="Y69" s="28" t="str">
        <f t="shared" si="7"/>
        <v>N</v>
      </c>
      <c r="Z69" s="28" t="str">
        <f t="shared" si="8"/>
        <v>N</v>
      </c>
      <c r="AA69" s="27">
        <f t="shared" si="9"/>
        <v>347760</v>
      </c>
    </row>
    <row r="70" spans="1:27" x14ac:dyDescent="0.25">
      <c r="A70" s="18" t="s">
        <v>286</v>
      </c>
      <c r="B70" s="14" t="s">
        <v>317</v>
      </c>
      <c r="C70" s="15">
        <v>3901</v>
      </c>
      <c r="D70" s="15">
        <v>3924</v>
      </c>
      <c r="E70" s="15">
        <v>3506</v>
      </c>
      <c r="F70" s="15">
        <v>4288</v>
      </c>
      <c r="G70" s="16">
        <v>-3.0099999999999998E-2</v>
      </c>
      <c r="H70" s="15">
        <v>3271</v>
      </c>
      <c r="I70" s="15">
        <v>3192</v>
      </c>
      <c r="J70" s="15">
        <v>2874</v>
      </c>
      <c r="K70" s="15">
        <v>3637</v>
      </c>
      <c r="L70" s="16">
        <v>-3.3599999999999998E-2</v>
      </c>
      <c r="M70" s="16">
        <v>0.17119999999999999</v>
      </c>
      <c r="N70" s="16">
        <v>0.17119999999999999</v>
      </c>
      <c r="O70" s="16">
        <v>0.184</v>
      </c>
      <c r="P70" s="16">
        <v>4.7000000000000002E-3</v>
      </c>
      <c r="Q70" s="16">
        <v>0.25669999999999998</v>
      </c>
      <c r="R70" s="16">
        <v>5.8000000000000003E-2</v>
      </c>
      <c r="S70" s="17">
        <v>4340</v>
      </c>
      <c r="T70" s="15">
        <v>3946</v>
      </c>
      <c r="U70" s="15">
        <v>675</v>
      </c>
      <c r="V70" s="19">
        <v>676</v>
      </c>
      <c r="W70" s="25">
        <f t="shared" si="5"/>
        <v>676000</v>
      </c>
      <c r="X70" s="25">
        <f t="shared" si="6"/>
        <v>518160</v>
      </c>
      <c r="Y70" s="26" t="str">
        <f t="shared" si="7"/>
        <v>N</v>
      </c>
      <c r="Z70" s="26" t="str">
        <f t="shared" si="8"/>
        <v>N</v>
      </c>
      <c r="AA70" s="25">
        <f t="shared" si="9"/>
        <v>157840</v>
      </c>
    </row>
    <row r="71" spans="1:27" x14ac:dyDescent="0.25">
      <c r="A71" s="7" t="s">
        <v>286</v>
      </c>
      <c r="B71" s="8" t="s">
        <v>64</v>
      </c>
      <c r="C71" s="9">
        <v>7043</v>
      </c>
      <c r="D71" s="9">
        <v>6877</v>
      </c>
      <c r="E71" s="9">
        <v>6638</v>
      </c>
      <c r="F71" s="9">
        <v>5617</v>
      </c>
      <c r="G71" s="10">
        <v>8.4621421000000002E-2</v>
      </c>
      <c r="H71" s="9">
        <v>6303</v>
      </c>
      <c r="I71" s="9">
        <v>6043</v>
      </c>
      <c r="J71" s="9">
        <v>6199</v>
      </c>
      <c r="K71" s="9">
        <v>5745</v>
      </c>
      <c r="L71" s="10">
        <v>3.2380199999999998E-2</v>
      </c>
      <c r="M71" s="10">
        <v>0.106177747</v>
      </c>
      <c r="N71" s="10">
        <v>0.106177747</v>
      </c>
      <c r="O71" s="10">
        <v>9.6156205999999994E-2</v>
      </c>
      <c r="P71" s="10">
        <v>0</v>
      </c>
      <c r="Q71" s="10">
        <v>0.13763851999999999</v>
      </c>
      <c r="R71" s="10">
        <v>1.92739E-2</v>
      </c>
      <c r="S71" s="11">
        <v>2677</v>
      </c>
      <c r="T71" s="9">
        <v>7052</v>
      </c>
      <c r="U71" s="9">
        <v>749</v>
      </c>
      <c r="V71" s="20">
        <v>749</v>
      </c>
      <c r="W71" s="27">
        <f t="shared" si="5"/>
        <v>749000</v>
      </c>
      <c r="X71" s="27">
        <f t="shared" si="6"/>
        <v>466920</v>
      </c>
      <c r="Y71" s="28" t="str">
        <f t="shared" si="7"/>
        <v>N</v>
      </c>
      <c r="Z71" s="28" t="str">
        <f t="shared" si="8"/>
        <v>N</v>
      </c>
      <c r="AA71" s="27">
        <f t="shared" si="9"/>
        <v>282080</v>
      </c>
    </row>
    <row r="72" spans="1:27" x14ac:dyDescent="0.25">
      <c r="A72" s="7" t="s">
        <v>286</v>
      </c>
      <c r="B72" s="8" t="s">
        <v>65</v>
      </c>
      <c r="C72" s="9">
        <v>5303</v>
      </c>
      <c r="D72" s="9">
        <v>5419</v>
      </c>
      <c r="E72" s="9">
        <v>4711</v>
      </c>
      <c r="F72" s="9">
        <v>4198</v>
      </c>
      <c r="G72" s="10">
        <v>8.7729809000000006E-2</v>
      </c>
      <c r="H72" s="9">
        <v>3835</v>
      </c>
      <c r="I72" s="9">
        <v>3551</v>
      </c>
      <c r="J72" s="9">
        <v>2792</v>
      </c>
      <c r="K72" s="9">
        <v>2486</v>
      </c>
      <c r="L72" s="10">
        <v>0.180934288</v>
      </c>
      <c r="M72" s="10">
        <v>0.27680605699999999</v>
      </c>
      <c r="N72" s="10">
        <v>0.27680605699999999</v>
      </c>
      <c r="O72" s="10">
        <v>0.34049360299999998</v>
      </c>
      <c r="P72" s="10">
        <v>0</v>
      </c>
      <c r="Q72" s="10">
        <v>0.26220278499999999</v>
      </c>
      <c r="R72" s="10">
        <v>5.9566300000000003E-2</v>
      </c>
      <c r="S72" s="11">
        <v>8278</v>
      </c>
      <c r="T72" s="9">
        <v>5303</v>
      </c>
      <c r="U72" s="9">
        <v>1468</v>
      </c>
      <c r="V72" s="20">
        <v>1468</v>
      </c>
      <c r="W72" s="27">
        <f t="shared" si="5"/>
        <v>1468000</v>
      </c>
      <c r="X72" s="27">
        <f t="shared" si="6"/>
        <v>1255880</v>
      </c>
      <c r="Y72" s="28" t="str">
        <f t="shared" si="7"/>
        <v>N</v>
      </c>
      <c r="Z72" s="28" t="str">
        <f t="shared" si="8"/>
        <v>N</v>
      </c>
      <c r="AA72" s="27">
        <f t="shared" si="9"/>
        <v>212120</v>
      </c>
    </row>
    <row r="73" spans="1:27" x14ac:dyDescent="0.25">
      <c r="A73" s="7" t="s">
        <v>286</v>
      </c>
      <c r="B73" s="8" t="s">
        <v>66</v>
      </c>
      <c r="C73" s="9">
        <v>3241</v>
      </c>
      <c r="D73" s="9">
        <v>3295</v>
      </c>
      <c r="E73" s="9">
        <v>2787</v>
      </c>
      <c r="F73" s="9">
        <v>2647</v>
      </c>
      <c r="G73" s="10">
        <v>7.4740186E-2</v>
      </c>
      <c r="H73" s="9">
        <v>2055</v>
      </c>
      <c r="I73" s="9">
        <v>1992</v>
      </c>
      <c r="J73" s="9">
        <v>1747</v>
      </c>
      <c r="K73" s="9">
        <v>1606</v>
      </c>
      <c r="L73" s="10">
        <v>9.3195555999999999E-2</v>
      </c>
      <c r="M73" s="10">
        <v>0.36585727800000001</v>
      </c>
      <c r="N73" s="10">
        <v>0.36585767000000002</v>
      </c>
      <c r="O73" s="10">
        <v>0.37847699699999998</v>
      </c>
      <c r="P73" s="10">
        <v>0</v>
      </c>
      <c r="Q73" s="10">
        <v>0.34627330200000001</v>
      </c>
      <c r="R73" s="10">
        <v>0.160256232</v>
      </c>
      <c r="S73" s="11">
        <v>4705</v>
      </c>
      <c r="T73" s="9">
        <v>3241</v>
      </c>
      <c r="U73" s="9">
        <v>1186</v>
      </c>
      <c r="V73" s="20">
        <v>1186</v>
      </c>
      <c r="W73" s="27">
        <f t="shared" si="5"/>
        <v>1186000</v>
      </c>
      <c r="X73" s="27">
        <f t="shared" si="6"/>
        <v>1056360</v>
      </c>
      <c r="Y73" s="28" t="str">
        <f t="shared" si="7"/>
        <v>N</v>
      </c>
      <c r="Z73" s="28" t="str">
        <f t="shared" si="8"/>
        <v>N</v>
      </c>
      <c r="AA73" s="27">
        <f t="shared" si="9"/>
        <v>129640</v>
      </c>
    </row>
    <row r="74" spans="1:27" x14ac:dyDescent="0.25">
      <c r="A74" s="7" t="s">
        <v>286</v>
      </c>
      <c r="B74" s="8" t="s">
        <v>67</v>
      </c>
      <c r="C74" s="9">
        <v>1016</v>
      </c>
      <c r="D74" s="9">
        <v>1163</v>
      </c>
      <c r="E74" s="9">
        <v>536</v>
      </c>
      <c r="F74" s="9">
        <v>1744</v>
      </c>
      <c r="G74" s="10">
        <v>-0.13908465</v>
      </c>
      <c r="H74" s="9">
        <v>925</v>
      </c>
      <c r="I74" s="9">
        <v>973</v>
      </c>
      <c r="J74" s="9">
        <v>570</v>
      </c>
      <c r="K74" s="9">
        <v>1449</v>
      </c>
      <c r="L74" s="10">
        <v>-0.120511651</v>
      </c>
      <c r="M74" s="10">
        <v>8.9751361000000002E-2</v>
      </c>
      <c r="N74" s="10">
        <v>8.9818533000000006E-2</v>
      </c>
      <c r="O74" s="10">
        <v>0.171201203</v>
      </c>
      <c r="P74" s="10" t="s">
        <v>313</v>
      </c>
      <c r="Q74" s="10">
        <v>1.9174299999999998E-2</v>
      </c>
      <c r="R74" s="10">
        <v>0</v>
      </c>
      <c r="S74" s="11">
        <v>349</v>
      </c>
      <c r="T74" s="9">
        <v>1016</v>
      </c>
      <c r="U74" s="9">
        <v>91</v>
      </c>
      <c r="V74" s="20">
        <v>91</v>
      </c>
      <c r="W74" s="27">
        <f t="shared" si="5"/>
        <v>91000</v>
      </c>
      <c r="X74" s="27">
        <f t="shared" si="6"/>
        <v>50360</v>
      </c>
      <c r="Y74" s="28" t="str">
        <f t="shared" si="7"/>
        <v>N</v>
      </c>
      <c r="Z74" s="28" t="str">
        <f t="shared" si="8"/>
        <v>N</v>
      </c>
      <c r="AA74" s="27">
        <f t="shared" si="9"/>
        <v>40640</v>
      </c>
    </row>
    <row r="75" spans="1:27" x14ac:dyDescent="0.25">
      <c r="A75" s="7" t="s">
        <v>286</v>
      </c>
      <c r="B75" s="8" t="s">
        <v>68</v>
      </c>
      <c r="C75" s="9">
        <v>795</v>
      </c>
      <c r="D75" s="9">
        <v>822</v>
      </c>
      <c r="E75" s="9">
        <v>1180</v>
      </c>
      <c r="F75" s="9">
        <v>914</v>
      </c>
      <c r="G75" s="10">
        <v>-4.3464000000000003E-2</v>
      </c>
      <c r="H75" s="9">
        <v>1284</v>
      </c>
      <c r="I75" s="9">
        <v>1139</v>
      </c>
      <c r="J75" s="9">
        <v>1210</v>
      </c>
      <c r="K75" s="9">
        <v>344</v>
      </c>
      <c r="L75" s="10">
        <v>0.910828427</v>
      </c>
      <c r="M75" s="10">
        <v>-8.0920871000000005E-2</v>
      </c>
      <c r="N75" s="10">
        <v>-8.0920871000000005E-2</v>
      </c>
      <c r="O75" s="10">
        <v>-1.8349000000000001E-2</v>
      </c>
      <c r="P75" s="10">
        <v>2.11042E-3</v>
      </c>
      <c r="Q75" s="10">
        <v>0.21089318700000001</v>
      </c>
      <c r="R75" s="10">
        <v>0</v>
      </c>
      <c r="S75" s="11">
        <v>1509</v>
      </c>
      <c r="T75" s="9">
        <v>1188</v>
      </c>
      <c r="U75" s="9">
        <v>-96</v>
      </c>
      <c r="V75" s="20">
        <v>-96</v>
      </c>
      <c r="W75" s="27">
        <f t="shared" si="5"/>
        <v>-96000</v>
      </c>
      <c r="X75" s="27">
        <f t="shared" si="6"/>
        <v>-143520</v>
      </c>
      <c r="Y75" s="28" t="str">
        <f t="shared" si="7"/>
        <v>Y</v>
      </c>
      <c r="Z75" s="28" t="str">
        <f t="shared" si="8"/>
        <v>N</v>
      </c>
      <c r="AA75" s="27">
        <f t="shared" si="9"/>
        <v>47520</v>
      </c>
    </row>
    <row r="76" spans="1:27" x14ac:dyDescent="0.25">
      <c r="A76" s="7" t="s">
        <v>286</v>
      </c>
      <c r="B76" s="8" t="s">
        <v>69</v>
      </c>
      <c r="C76" s="9">
        <v>2499</v>
      </c>
      <c r="D76" s="9">
        <v>2943</v>
      </c>
      <c r="E76" s="9">
        <v>2667</v>
      </c>
      <c r="F76" s="9">
        <v>2967</v>
      </c>
      <c r="G76" s="10">
        <v>-5.2576999999999999E-2</v>
      </c>
      <c r="H76" s="9">
        <v>2344</v>
      </c>
      <c r="I76" s="9">
        <v>2532</v>
      </c>
      <c r="J76" s="9">
        <v>2380</v>
      </c>
      <c r="K76" s="9">
        <v>2393</v>
      </c>
      <c r="L76" s="10">
        <v>-6.8259000000000002E-3</v>
      </c>
      <c r="M76" s="10">
        <v>6.24047E-2</v>
      </c>
      <c r="N76" s="10">
        <v>6.24047E-2</v>
      </c>
      <c r="O76" s="10">
        <v>0.105261269</v>
      </c>
      <c r="P76" s="10">
        <v>2.5502699999999999E-3</v>
      </c>
      <c r="Q76" s="10">
        <v>0.23961392200000001</v>
      </c>
      <c r="R76" s="10">
        <v>0.111702332</v>
      </c>
      <c r="S76" s="11">
        <v>2489</v>
      </c>
      <c r="T76" s="9">
        <v>2500</v>
      </c>
      <c r="U76" s="9">
        <v>156</v>
      </c>
      <c r="V76" s="20">
        <v>156</v>
      </c>
      <c r="W76" s="27">
        <f t="shared" si="5"/>
        <v>156000</v>
      </c>
      <c r="X76" s="27">
        <f t="shared" si="6"/>
        <v>56000</v>
      </c>
      <c r="Y76" s="28" t="str">
        <f t="shared" si="7"/>
        <v>N</v>
      </c>
      <c r="Z76" s="28" t="str">
        <f t="shared" si="8"/>
        <v>N</v>
      </c>
      <c r="AA76" s="27">
        <f t="shared" si="9"/>
        <v>100000</v>
      </c>
    </row>
    <row r="77" spans="1:27" x14ac:dyDescent="0.25">
      <c r="A77" s="7" t="s">
        <v>286</v>
      </c>
      <c r="B77" s="8" t="s">
        <v>70</v>
      </c>
      <c r="C77" s="9">
        <v>3541</v>
      </c>
      <c r="D77" s="9">
        <v>3208</v>
      </c>
      <c r="E77" s="9">
        <v>2773</v>
      </c>
      <c r="F77" s="9">
        <v>2522</v>
      </c>
      <c r="G77" s="10">
        <v>0.134686851</v>
      </c>
      <c r="H77" s="9">
        <v>2227</v>
      </c>
      <c r="I77" s="9">
        <v>2080</v>
      </c>
      <c r="J77" s="9">
        <v>2205</v>
      </c>
      <c r="K77" s="9">
        <v>1673</v>
      </c>
      <c r="L77" s="10">
        <v>0.110278959</v>
      </c>
      <c r="M77" s="10">
        <v>0.37116727999999999</v>
      </c>
      <c r="N77" s="10">
        <v>0.37116727999999999</v>
      </c>
      <c r="O77" s="10">
        <v>0.31614235600000001</v>
      </c>
      <c r="P77" s="10">
        <v>0</v>
      </c>
      <c r="Q77" s="10">
        <v>0.35759855699999998</v>
      </c>
      <c r="R77" s="10">
        <v>3.73625E-3</v>
      </c>
      <c r="S77" s="11">
        <v>10017</v>
      </c>
      <c r="T77" s="9">
        <v>3541</v>
      </c>
      <c r="U77" s="9">
        <v>1314</v>
      </c>
      <c r="V77" s="20">
        <v>1314</v>
      </c>
      <c r="W77" s="27">
        <f t="shared" si="5"/>
        <v>1314000</v>
      </c>
      <c r="X77" s="27">
        <f t="shared" si="6"/>
        <v>1172360</v>
      </c>
      <c r="Y77" s="28" t="str">
        <f t="shared" si="7"/>
        <v>N</v>
      </c>
      <c r="Z77" s="28" t="str">
        <f t="shared" si="8"/>
        <v>N</v>
      </c>
      <c r="AA77" s="27">
        <f t="shared" si="9"/>
        <v>141640</v>
      </c>
    </row>
    <row r="78" spans="1:27" x14ac:dyDescent="0.25">
      <c r="A78" s="7" t="s">
        <v>286</v>
      </c>
      <c r="B78" s="8" t="s">
        <v>71</v>
      </c>
      <c r="C78" s="9">
        <v>2722</v>
      </c>
      <c r="D78" s="9">
        <v>2597</v>
      </c>
      <c r="E78" s="9">
        <v>2436</v>
      </c>
      <c r="F78" s="9">
        <v>2217</v>
      </c>
      <c r="G78" s="10">
        <v>7.5993827E-2</v>
      </c>
      <c r="H78" s="9">
        <v>1975</v>
      </c>
      <c r="I78" s="9">
        <v>1817</v>
      </c>
      <c r="J78" s="9">
        <v>1673</v>
      </c>
      <c r="K78" s="9">
        <v>1551</v>
      </c>
      <c r="L78" s="10">
        <v>9.1192403000000005E-2</v>
      </c>
      <c r="M78" s="10">
        <v>0.27444006300000001</v>
      </c>
      <c r="N78" s="10">
        <v>0.27469958100000003</v>
      </c>
      <c r="O78" s="10">
        <v>0.295622149</v>
      </c>
      <c r="P78" s="10">
        <v>0</v>
      </c>
      <c r="Q78" s="10">
        <v>0.51836956199999995</v>
      </c>
      <c r="R78" s="10">
        <v>5.5244799999999997E-2</v>
      </c>
      <c r="S78" s="11">
        <v>5016</v>
      </c>
      <c r="T78" s="9">
        <v>2722</v>
      </c>
      <c r="U78" s="9">
        <v>747</v>
      </c>
      <c r="V78" s="20">
        <v>748</v>
      </c>
      <c r="W78" s="27">
        <f t="shared" si="5"/>
        <v>748000</v>
      </c>
      <c r="X78" s="27">
        <f t="shared" si="6"/>
        <v>639120</v>
      </c>
      <c r="Y78" s="28" t="str">
        <f t="shared" si="7"/>
        <v>N</v>
      </c>
      <c r="Z78" s="28" t="str">
        <f t="shared" si="8"/>
        <v>N</v>
      </c>
      <c r="AA78" s="27">
        <f t="shared" si="9"/>
        <v>108880</v>
      </c>
    </row>
    <row r="79" spans="1:27" x14ac:dyDescent="0.25">
      <c r="A79" s="7" t="s">
        <v>286</v>
      </c>
      <c r="B79" s="8" t="s">
        <v>72</v>
      </c>
      <c r="C79" s="9">
        <v>8953</v>
      </c>
      <c r="D79" s="9">
        <v>9662</v>
      </c>
      <c r="E79" s="9">
        <v>8303</v>
      </c>
      <c r="F79" s="9">
        <v>10055</v>
      </c>
      <c r="G79" s="10">
        <v>-3.6537E-2</v>
      </c>
      <c r="H79" s="9">
        <v>8489</v>
      </c>
      <c r="I79" s="9">
        <v>8552</v>
      </c>
      <c r="J79" s="9">
        <v>6558</v>
      </c>
      <c r="K79" s="9">
        <v>7759</v>
      </c>
      <c r="L79" s="10">
        <v>3.1351299999999999E-2</v>
      </c>
      <c r="M79" s="10">
        <v>5.1843599999999997E-2</v>
      </c>
      <c r="N79" s="10">
        <v>5.1843599999999997E-2</v>
      </c>
      <c r="O79" s="10">
        <v>0.12333896900000001</v>
      </c>
      <c r="P79" s="10">
        <v>1.73746E-2</v>
      </c>
      <c r="Q79" s="10">
        <v>0.230749916</v>
      </c>
      <c r="R79" s="10">
        <v>6.9837483000000006E-2</v>
      </c>
      <c r="S79" s="11">
        <v>4016</v>
      </c>
      <c r="T79" s="9">
        <v>8953</v>
      </c>
      <c r="U79" s="9">
        <v>464</v>
      </c>
      <c r="V79" s="20">
        <v>464</v>
      </c>
      <c r="W79" s="27">
        <f t="shared" si="5"/>
        <v>464000</v>
      </c>
      <c r="X79" s="27">
        <f t="shared" si="6"/>
        <v>105880</v>
      </c>
      <c r="Y79" s="28" t="str">
        <f t="shared" si="7"/>
        <v>N</v>
      </c>
      <c r="Z79" s="28" t="str">
        <f t="shared" si="8"/>
        <v>N</v>
      </c>
      <c r="AA79" s="27">
        <f t="shared" si="9"/>
        <v>358120</v>
      </c>
    </row>
    <row r="80" spans="1:27" x14ac:dyDescent="0.25">
      <c r="A80" s="18" t="s">
        <v>287</v>
      </c>
      <c r="B80" s="14" t="s">
        <v>318</v>
      </c>
      <c r="C80" s="15">
        <v>6121</v>
      </c>
      <c r="D80" s="15">
        <v>6327</v>
      </c>
      <c r="E80" s="15">
        <v>5427</v>
      </c>
      <c r="F80" s="15">
        <v>5366</v>
      </c>
      <c r="G80" s="16">
        <v>4.6899999999999997E-2</v>
      </c>
      <c r="H80" s="15">
        <v>3900</v>
      </c>
      <c r="I80" s="15">
        <v>3993</v>
      </c>
      <c r="J80" s="15">
        <v>3746</v>
      </c>
      <c r="K80" s="15">
        <v>3651</v>
      </c>
      <c r="L80" s="16">
        <v>2.2700000000000001E-2</v>
      </c>
      <c r="M80" s="16">
        <v>0.36430000000000001</v>
      </c>
      <c r="N80" s="16">
        <v>0.36430000000000001</v>
      </c>
      <c r="O80" s="16">
        <v>0.35220000000000001</v>
      </c>
      <c r="P80" s="16">
        <v>4.4999999999999997E-3</v>
      </c>
      <c r="Q80" s="16">
        <v>0.22500000000000001</v>
      </c>
      <c r="R80" s="16">
        <v>2.5100000000000001E-2</v>
      </c>
      <c r="S80" s="17">
        <v>3293</v>
      </c>
      <c r="T80" s="15">
        <v>6135</v>
      </c>
      <c r="U80" s="15">
        <v>2235</v>
      </c>
      <c r="V80" s="19">
        <v>2235</v>
      </c>
      <c r="W80" s="25">
        <f t="shared" si="5"/>
        <v>2235000</v>
      </c>
      <c r="X80" s="25">
        <f t="shared" si="6"/>
        <v>1989600</v>
      </c>
      <c r="Y80" s="26" t="str">
        <f t="shared" si="7"/>
        <v>N</v>
      </c>
      <c r="Z80" s="26" t="str">
        <f t="shared" si="8"/>
        <v>N</v>
      </c>
      <c r="AA80" s="25">
        <f t="shared" si="9"/>
        <v>245400</v>
      </c>
    </row>
    <row r="81" spans="1:27" x14ac:dyDescent="0.25">
      <c r="A81" s="7" t="s">
        <v>287</v>
      </c>
      <c r="B81" s="8" t="s">
        <v>73</v>
      </c>
      <c r="C81" s="9">
        <v>567</v>
      </c>
      <c r="D81" s="9">
        <v>590</v>
      </c>
      <c r="E81" s="9">
        <v>496</v>
      </c>
      <c r="F81" s="9">
        <v>573</v>
      </c>
      <c r="G81" s="10">
        <v>-3.4916999999999999E-3</v>
      </c>
      <c r="H81" s="9">
        <v>374</v>
      </c>
      <c r="I81" s="9">
        <v>361</v>
      </c>
      <c r="J81" s="9">
        <v>321</v>
      </c>
      <c r="K81" s="9">
        <v>320</v>
      </c>
      <c r="L81" s="10">
        <v>5.5605300000000003E-2</v>
      </c>
      <c r="M81" s="10">
        <v>0.34143625</v>
      </c>
      <c r="N81" s="10">
        <v>0.34143625</v>
      </c>
      <c r="O81" s="10">
        <v>0.36189459400000001</v>
      </c>
      <c r="P81" s="10">
        <v>0</v>
      </c>
      <c r="Q81" s="10">
        <v>0.63425852500000002</v>
      </c>
      <c r="R81" s="10">
        <v>0</v>
      </c>
      <c r="S81" s="11">
        <v>522</v>
      </c>
      <c r="T81" s="9">
        <v>567</v>
      </c>
      <c r="U81" s="9">
        <v>194</v>
      </c>
      <c r="V81" s="20">
        <v>194</v>
      </c>
      <c r="W81" s="27">
        <f t="shared" si="5"/>
        <v>194000</v>
      </c>
      <c r="X81" s="27">
        <f t="shared" si="6"/>
        <v>171320</v>
      </c>
      <c r="Y81" s="28" t="str">
        <f t="shared" si="7"/>
        <v>N</v>
      </c>
      <c r="Z81" s="28" t="str">
        <f t="shared" si="8"/>
        <v>N</v>
      </c>
      <c r="AA81" s="27">
        <f t="shared" si="9"/>
        <v>22680</v>
      </c>
    </row>
    <row r="82" spans="1:27" x14ac:dyDescent="0.25">
      <c r="A82" s="7" t="s">
        <v>287</v>
      </c>
      <c r="B82" s="8" t="s">
        <v>74</v>
      </c>
      <c r="C82" s="9">
        <v>304</v>
      </c>
      <c r="D82" s="9">
        <v>321</v>
      </c>
      <c r="E82" s="9">
        <v>274</v>
      </c>
      <c r="F82" s="9">
        <v>360</v>
      </c>
      <c r="G82" s="10">
        <v>-5.1497000000000001E-2</v>
      </c>
      <c r="H82" s="9">
        <v>275</v>
      </c>
      <c r="I82" s="9">
        <v>295</v>
      </c>
      <c r="J82" s="9">
        <v>269</v>
      </c>
      <c r="K82" s="9">
        <v>298</v>
      </c>
      <c r="L82" s="10">
        <v>-2.6587E-2</v>
      </c>
      <c r="M82" s="10">
        <v>9.9735691000000001E-2</v>
      </c>
      <c r="N82" s="10">
        <v>9.9735691000000001E-2</v>
      </c>
      <c r="O82" s="10">
        <v>6.8664900000000001E-2</v>
      </c>
      <c r="P82" s="10">
        <v>2.00862E-3</v>
      </c>
      <c r="Q82" s="10">
        <v>0.21897860599999999</v>
      </c>
      <c r="R82" s="10">
        <v>0</v>
      </c>
      <c r="S82" s="11">
        <v>192</v>
      </c>
      <c r="T82" s="9">
        <v>305</v>
      </c>
      <c r="U82" s="9">
        <v>30</v>
      </c>
      <c r="V82" s="20">
        <v>30</v>
      </c>
      <c r="W82" s="27">
        <f t="shared" si="5"/>
        <v>30000</v>
      </c>
      <c r="X82" s="27">
        <f t="shared" si="6"/>
        <v>17800</v>
      </c>
      <c r="Y82" s="28" t="str">
        <f t="shared" si="7"/>
        <v>N</v>
      </c>
      <c r="Z82" s="28" t="str">
        <f t="shared" si="8"/>
        <v>N</v>
      </c>
      <c r="AA82" s="27">
        <f t="shared" si="9"/>
        <v>12200</v>
      </c>
    </row>
    <row r="83" spans="1:27" x14ac:dyDescent="0.25">
      <c r="A83" s="7" t="s">
        <v>287</v>
      </c>
      <c r="B83" s="8" t="s">
        <v>75</v>
      </c>
      <c r="C83" s="9">
        <v>2121</v>
      </c>
      <c r="D83" s="9">
        <v>2526</v>
      </c>
      <c r="E83" s="9">
        <v>2222</v>
      </c>
      <c r="F83" s="9">
        <v>2026</v>
      </c>
      <c r="G83" s="10">
        <v>1.5617600000000001E-2</v>
      </c>
      <c r="H83" s="9">
        <v>1421</v>
      </c>
      <c r="I83" s="9">
        <v>1422</v>
      </c>
      <c r="J83" s="9">
        <v>1482</v>
      </c>
      <c r="K83" s="9">
        <v>1315</v>
      </c>
      <c r="L83" s="10">
        <v>2.67581E-2</v>
      </c>
      <c r="M83" s="10">
        <v>0.32991498699999999</v>
      </c>
      <c r="N83" s="10">
        <v>0.32991498699999999</v>
      </c>
      <c r="O83" s="10">
        <v>0.37020909800000001</v>
      </c>
      <c r="P83" s="10">
        <v>0</v>
      </c>
      <c r="Q83" s="10">
        <v>0.32171359599999999</v>
      </c>
      <c r="R83" s="10">
        <v>2.64046E-2</v>
      </c>
      <c r="S83" s="11">
        <v>4716</v>
      </c>
      <c r="T83" s="9">
        <v>2121</v>
      </c>
      <c r="U83" s="9">
        <v>700</v>
      </c>
      <c r="V83" s="20">
        <v>700</v>
      </c>
      <c r="W83" s="27">
        <f t="shared" si="5"/>
        <v>700000</v>
      </c>
      <c r="X83" s="27">
        <f t="shared" si="6"/>
        <v>615160</v>
      </c>
      <c r="Y83" s="28" t="str">
        <f t="shared" si="7"/>
        <v>N</v>
      </c>
      <c r="Z83" s="28" t="str">
        <f t="shared" si="8"/>
        <v>N</v>
      </c>
      <c r="AA83" s="27">
        <f t="shared" si="9"/>
        <v>84840</v>
      </c>
    </row>
    <row r="84" spans="1:27" x14ac:dyDescent="0.25">
      <c r="A84" s="7" t="s">
        <v>287</v>
      </c>
      <c r="B84" s="8" t="s">
        <v>76</v>
      </c>
      <c r="C84" s="9">
        <v>143</v>
      </c>
      <c r="D84" s="9">
        <v>186</v>
      </c>
      <c r="E84" s="9">
        <v>186</v>
      </c>
      <c r="F84" s="9">
        <v>116</v>
      </c>
      <c r="G84" s="10">
        <v>7.7012705000000001E-2</v>
      </c>
      <c r="H84" s="9">
        <v>765</v>
      </c>
      <c r="I84" s="9">
        <v>898</v>
      </c>
      <c r="J84" s="9">
        <v>973</v>
      </c>
      <c r="K84" s="9">
        <v>958</v>
      </c>
      <c r="L84" s="10">
        <v>-6.7295462E-2</v>
      </c>
      <c r="M84" s="10">
        <v>-1.8399768249999999</v>
      </c>
      <c r="N84" s="10">
        <v>-1.8399768249999999</v>
      </c>
      <c r="O84" s="10">
        <v>-2.0331916730000001</v>
      </c>
      <c r="P84" s="10">
        <v>0</v>
      </c>
      <c r="Q84" s="10">
        <v>0.19748022900000001</v>
      </c>
      <c r="R84" s="10">
        <v>7.7121999999999998E-5</v>
      </c>
      <c r="S84" s="11">
        <v>1651</v>
      </c>
      <c r="T84" s="9">
        <v>269</v>
      </c>
      <c r="U84" s="9">
        <v>-495</v>
      </c>
      <c r="V84" s="20">
        <v>-495</v>
      </c>
      <c r="W84" s="27">
        <f t="shared" si="5"/>
        <v>-495000</v>
      </c>
      <c r="X84" s="27">
        <f t="shared" si="6"/>
        <v>-505760</v>
      </c>
      <c r="Y84" s="28" t="str">
        <f t="shared" si="7"/>
        <v>Y</v>
      </c>
      <c r="Z84" s="28" t="str">
        <f t="shared" si="8"/>
        <v>N</v>
      </c>
      <c r="AA84" s="27">
        <f t="shared" si="9"/>
        <v>10760</v>
      </c>
    </row>
    <row r="85" spans="1:27" x14ac:dyDescent="0.25">
      <c r="A85" s="7" t="s">
        <v>287</v>
      </c>
      <c r="B85" s="8" t="s">
        <v>77</v>
      </c>
      <c r="C85" s="9">
        <v>416</v>
      </c>
      <c r="D85" s="9" t="s">
        <v>313</v>
      </c>
      <c r="E85" s="9">
        <v>1918</v>
      </c>
      <c r="F85" s="9">
        <v>1839</v>
      </c>
      <c r="G85" s="10">
        <v>-0.25797165</v>
      </c>
      <c r="H85" s="9">
        <v>512</v>
      </c>
      <c r="I85" s="9" t="s">
        <v>313</v>
      </c>
      <c r="J85" s="9">
        <v>1703</v>
      </c>
      <c r="K85" s="9">
        <v>1824</v>
      </c>
      <c r="L85" s="10">
        <v>-0.239830442</v>
      </c>
      <c r="M85" s="10">
        <v>-0.231043466</v>
      </c>
      <c r="N85" s="10">
        <v>-0.231043466</v>
      </c>
      <c r="O85" s="9" t="s">
        <v>313</v>
      </c>
      <c r="P85" s="10">
        <v>1.4116700000000001E-3</v>
      </c>
      <c r="Q85" s="10">
        <v>0.13624488800000001</v>
      </c>
      <c r="R85" s="10">
        <v>3.4827999999999998E-2</v>
      </c>
      <c r="S85" s="11">
        <v>708</v>
      </c>
      <c r="T85" s="9">
        <v>416</v>
      </c>
      <c r="U85" s="9">
        <v>-96</v>
      </c>
      <c r="V85" s="20">
        <v>-96</v>
      </c>
      <c r="W85" s="27">
        <f t="shared" si="5"/>
        <v>-96000</v>
      </c>
      <c r="X85" s="27">
        <f t="shared" si="6"/>
        <v>-112640</v>
      </c>
      <c r="Y85" s="28" t="str">
        <f t="shared" si="7"/>
        <v>Y</v>
      </c>
      <c r="Z85" s="28" t="str">
        <f t="shared" si="8"/>
        <v>N</v>
      </c>
      <c r="AA85" s="27">
        <f t="shared" si="9"/>
        <v>16640</v>
      </c>
    </row>
    <row r="86" spans="1:27" x14ac:dyDescent="0.25">
      <c r="A86" s="7" t="s">
        <v>287</v>
      </c>
      <c r="B86" s="8" t="s">
        <v>78</v>
      </c>
      <c r="C86" s="9">
        <v>1694</v>
      </c>
      <c r="D86" s="9">
        <v>2400</v>
      </c>
      <c r="E86" s="9">
        <v>2348</v>
      </c>
      <c r="F86" s="9">
        <v>2661</v>
      </c>
      <c r="G86" s="10">
        <v>-0.121185951</v>
      </c>
      <c r="H86" s="9">
        <v>1667</v>
      </c>
      <c r="I86" s="9">
        <v>2103</v>
      </c>
      <c r="J86" s="9">
        <v>2179</v>
      </c>
      <c r="K86" s="9">
        <v>2010</v>
      </c>
      <c r="L86" s="10">
        <v>-5.6957000000000001E-2</v>
      </c>
      <c r="M86" s="10">
        <v>6.1385500000000003E-2</v>
      </c>
      <c r="N86" s="10">
        <v>6.1385500000000003E-2</v>
      </c>
      <c r="O86" s="10">
        <v>0.160069499</v>
      </c>
      <c r="P86" s="10">
        <v>9.9783000000000007E-3</v>
      </c>
      <c r="Q86" s="10">
        <v>0.28114090800000002</v>
      </c>
      <c r="R86" s="10">
        <v>7.1297905999999994E-2</v>
      </c>
      <c r="S86" s="11">
        <v>2709</v>
      </c>
      <c r="T86" s="9">
        <v>1776</v>
      </c>
      <c r="U86" s="9">
        <v>109</v>
      </c>
      <c r="V86" s="20">
        <v>109</v>
      </c>
      <c r="W86" s="27">
        <f t="shared" si="5"/>
        <v>109000</v>
      </c>
      <c r="X86" s="27">
        <f t="shared" si="6"/>
        <v>37960</v>
      </c>
      <c r="Y86" s="28" t="str">
        <f t="shared" si="7"/>
        <v>N</v>
      </c>
      <c r="Z86" s="28" t="str">
        <f t="shared" si="8"/>
        <v>N</v>
      </c>
      <c r="AA86" s="27">
        <f t="shared" si="9"/>
        <v>71040</v>
      </c>
    </row>
    <row r="87" spans="1:27" x14ac:dyDescent="0.25">
      <c r="A87" s="7" t="s">
        <v>287</v>
      </c>
      <c r="B87" s="8" t="s">
        <v>79</v>
      </c>
      <c r="C87" s="9">
        <v>8920</v>
      </c>
      <c r="D87" s="9">
        <v>6527</v>
      </c>
      <c r="E87" s="9">
        <v>6362</v>
      </c>
      <c r="F87" s="9">
        <v>3869</v>
      </c>
      <c r="G87" s="10">
        <v>0.43524213099999998</v>
      </c>
      <c r="H87" s="9">
        <v>9957</v>
      </c>
      <c r="I87" s="9">
        <v>7816</v>
      </c>
      <c r="J87" s="9">
        <v>8608</v>
      </c>
      <c r="K87" s="9">
        <v>4898</v>
      </c>
      <c r="L87" s="10">
        <v>0.34431010299999998</v>
      </c>
      <c r="M87" s="10">
        <v>-0.116186963</v>
      </c>
      <c r="N87" s="10">
        <v>-0.116186963</v>
      </c>
      <c r="O87" s="10">
        <v>-0.20961769999999999</v>
      </c>
      <c r="P87" s="10">
        <v>9.1850000000000005E-3</v>
      </c>
      <c r="Q87" s="10">
        <v>0.21580459199999999</v>
      </c>
      <c r="R87" s="10">
        <v>5.9015600000000001E-2</v>
      </c>
      <c r="S87" s="11">
        <v>8327</v>
      </c>
      <c r="T87" s="9">
        <v>8920</v>
      </c>
      <c r="U87" s="9">
        <v>-1036</v>
      </c>
      <c r="V87" s="20">
        <v>-1036</v>
      </c>
      <c r="W87" s="27">
        <f t="shared" si="5"/>
        <v>-1036000</v>
      </c>
      <c r="X87" s="27">
        <f t="shared" si="6"/>
        <v>-1392800</v>
      </c>
      <c r="Y87" s="28" t="str">
        <f t="shared" si="7"/>
        <v>Y</v>
      </c>
      <c r="Z87" s="28" t="str">
        <f t="shared" si="8"/>
        <v>N</v>
      </c>
      <c r="AA87" s="27">
        <f t="shared" si="9"/>
        <v>356800</v>
      </c>
    </row>
    <row r="88" spans="1:27" x14ac:dyDescent="0.25">
      <c r="A88" s="7" t="s">
        <v>287</v>
      </c>
      <c r="B88" s="8" t="s">
        <v>80</v>
      </c>
      <c r="C88" s="9">
        <v>38020</v>
      </c>
      <c r="D88" s="9">
        <v>38516</v>
      </c>
      <c r="E88" s="9">
        <v>38843</v>
      </c>
      <c r="F88" s="9">
        <v>38554</v>
      </c>
      <c r="G88" s="10">
        <v>-4.6166999999999996E-3</v>
      </c>
      <c r="H88" s="9">
        <v>19086</v>
      </c>
      <c r="I88" s="9">
        <v>19321</v>
      </c>
      <c r="J88" s="9">
        <v>19798</v>
      </c>
      <c r="K88" s="9">
        <v>20169</v>
      </c>
      <c r="L88" s="10">
        <v>-1.7892999999999999E-2</v>
      </c>
      <c r="M88" s="10">
        <v>0.498003484</v>
      </c>
      <c r="N88" s="10">
        <v>0.498003484</v>
      </c>
      <c r="O88" s="10">
        <v>0.49554066699999999</v>
      </c>
      <c r="P88" s="10">
        <v>0</v>
      </c>
      <c r="Q88" s="10">
        <v>0.155064015</v>
      </c>
      <c r="R88" s="10">
        <v>2.4888199999999999E-2</v>
      </c>
      <c r="S88" s="11">
        <v>9089</v>
      </c>
      <c r="T88" s="9">
        <v>38020</v>
      </c>
      <c r="U88" s="9">
        <v>18934</v>
      </c>
      <c r="V88" s="20">
        <v>18934</v>
      </c>
      <c r="W88" s="27">
        <f t="shared" si="5"/>
        <v>18934000</v>
      </c>
      <c r="X88" s="27">
        <f t="shared" si="6"/>
        <v>17413200</v>
      </c>
      <c r="Y88" s="28" t="str">
        <f t="shared" si="7"/>
        <v>N</v>
      </c>
      <c r="Z88" s="28" t="str">
        <f t="shared" si="8"/>
        <v>N</v>
      </c>
      <c r="AA88" s="27">
        <f t="shared" si="9"/>
        <v>1520800</v>
      </c>
    </row>
    <row r="89" spans="1:27" x14ac:dyDescent="0.25">
      <c r="A89" s="7" t="s">
        <v>287</v>
      </c>
      <c r="B89" s="8" t="s">
        <v>81</v>
      </c>
      <c r="C89" s="9">
        <v>752</v>
      </c>
      <c r="D89" s="9">
        <v>636</v>
      </c>
      <c r="E89" s="9">
        <v>460</v>
      </c>
      <c r="F89" s="9">
        <v>417</v>
      </c>
      <c r="G89" s="10">
        <v>0.26714298199999997</v>
      </c>
      <c r="H89" s="9">
        <v>688</v>
      </c>
      <c r="I89" s="9">
        <v>839</v>
      </c>
      <c r="J89" s="9">
        <v>375</v>
      </c>
      <c r="K89" s="9">
        <v>406</v>
      </c>
      <c r="L89" s="10">
        <v>0.23144150399999999</v>
      </c>
      <c r="M89" s="10">
        <v>8.5268729000000001E-2</v>
      </c>
      <c r="N89" s="10">
        <v>8.5268729000000001E-2</v>
      </c>
      <c r="O89" s="10">
        <v>-2.8946E-2</v>
      </c>
      <c r="P89" s="10">
        <v>0</v>
      </c>
      <c r="Q89" s="10">
        <v>0.109964982</v>
      </c>
      <c r="R89" s="10">
        <v>0</v>
      </c>
      <c r="S89" s="11">
        <v>434</v>
      </c>
      <c r="T89" s="9">
        <v>752</v>
      </c>
      <c r="U89" s="9">
        <v>64</v>
      </c>
      <c r="V89" s="20">
        <v>64</v>
      </c>
      <c r="W89" s="27">
        <f t="shared" si="5"/>
        <v>64000</v>
      </c>
      <c r="X89" s="27">
        <f t="shared" si="6"/>
        <v>33920</v>
      </c>
      <c r="Y89" s="28" t="str">
        <f t="shared" si="7"/>
        <v>N</v>
      </c>
      <c r="Z89" s="28" t="str">
        <f t="shared" si="8"/>
        <v>N</v>
      </c>
      <c r="AA89" s="27">
        <f t="shared" si="9"/>
        <v>30080</v>
      </c>
    </row>
    <row r="90" spans="1:27" x14ac:dyDescent="0.25">
      <c r="A90" s="7" t="s">
        <v>287</v>
      </c>
      <c r="B90" s="8" t="s">
        <v>82</v>
      </c>
      <c r="C90" s="9">
        <v>771</v>
      </c>
      <c r="D90" s="9">
        <v>882</v>
      </c>
      <c r="E90" s="9">
        <v>664</v>
      </c>
      <c r="F90" s="9">
        <v>580</v>
      </c>
      <c r="G90" s="10">
        <v>0.10979657399999999</v>
      </c>
      <c r="H90" s="9">
        <v>707</v>
      </c>
      <c r="I90" s="9">
        <v>885</v>
      </c>
      <c r="J90" s="9">
        <v>654</v>
      </c>
      <c r="K90" s="9">
        <v>683</v>
      </c>
      <c r="L90" s="10">
        <v>1.16642E-2</v>
      </c>
      <c r="M90" s="10">
        <v>8.3782367999999996E-2</v>
      </c>
      <c r="N90" s="10">
        <v>8.3782367999999996E-2</v>
      </c>
      <c r="O90" s="10">
        <v>3.8416899999999997E-2</v>
      </c>
      <c r="P90" s="10">
        <v>0</v>
      </c>
      <c r="Q90" s="10">
        <v>0.62486840099999996</v>
      </c>
      <c r="R90" s="10">
        <v>6.6844378999999995E-2</v>
      </c>
      <c r="S90" s="11">
        <v>2504</v>
      </c>
      <c r="T90" s="9">
        <v>771</v>
      </c>
      <c r="U90" s="9">
        <v>65</v>
      </c>
      <c r="V90" s="20">
        <v>65</v>
      </c>
      <c r="W90" s="27">
        <f t="shared" si="5"/>
        <v>65000</v>
      </c>
      <c r="X90" s="27">
        <f t="shared" si="6"/>
        <v>34160</v>
      </c>
      <c r="Y90" s="28" t="str">
        <f t="shared" si="7"/>
        <v>N</v>
      </c>
      <c r="Z90" s="28" t="str">
        <f t="shared" si="8"/>
        <v>N</v>
      </c>
      <c r="AA90" s="27">
        <f t="shared" si="9"/>
        <v>30840</v>
      </c>
    </row>
    <row r="91" spans="1:27" x14ac:dyDescent="0.25">
      <c r="A91" s="7" t="s">
        <v>287</v>
      </c>
      <c r="B91" s="8" t="s">
        <v>83</v>
      </c>
      <c r="C91" s="9">
        <v>20666</v>
      </c>
      <c r="D91" s="9">
        <v>20556</v>
      </c>
      <c r="E91" s="9">
        <v>17091</v>
      </c>
      <c r="F91" s="9">
        <v>19693</v>
      </c>
      <c r="G91" s="10">
        <v>1.6477200000000001E-2</v>
      </c>
      <c r="H91" s="9">
        <v>8391</v>
      </c>
      <c r="I91" s="9">
        <v>8166</v>
      </c>
      <c r="J91" s="9">
        <v>9562</v>
      </c>
      <c r="K91" s="9">
        <v>11367</v>
      </c>
      <c r="L91" s="10">
        <v>-8.7260786000000007E-2</v>
      </c>
      <c r="M91" s="10">
        <v>0.59397285600000005</v>
      </c>
      <c r="N91" s="10">
        <v>0.59397285600000005</v>
      </c>
      <c r="O91" s="10">
        <v>0.55209177200000004</v>
      </c>
      <c r="P91" s="10">
        <v>1.46471E-2</v>
      </c>
      <c r="Q91" s="10">
        <v>0.21735304</v>
      </c>
      <c r="R91" s="10">
        <v>1.25316E-2</v>
      </c>
      <c r="S91" s="11">
        <v>5279</v>
      </c>
      <c r="T91" s="9">
        <v>20666</v>
      </c>
      <c r="U91" s="9">
        <v>12275</v>
      </c>
      <c r="V91" s="20">
        <v>12275</v>
      </c>
      <c r="W91" s="27">
        <f t="shared" si="5"/>
        <v>12275000</v>
      </c>
      <c r="X91" s="27">
        <f t="shared" si="6"/>
        <v>11448360</v>
      </c>
      <c r="Y91" s="28" t="str">
        <f t="shared" si="7"/>
        <v>N</v>
      </c>
      <c r="Z91" s="28" t="str">
        <f t="shared" si="8"/>
        <v>N</v>
      </c>
      <c r="AA91" s="27">
        <f t="shared" si="9"/>
        <v>826640</v>
      </c>
    </row>
    <row r="92" spans="1:27" x14ac:dyDescent="0.25">
      <c r="A92" s="7" t="s">
        <v>287</v>
      </c>
      <c r="B92" s="8" t="s">
        <v>84</v>
      </c>
      <c r="C92" s="9">
        <v>1357</v>
      </c>
      <c r="D92" s="9">
        <v>1213</v>
      </c>
      <c r="E92" s="9">
        <v>1128</v>
      </c>
      <c r="F92" s="9">
        <v>764</v>
      </c>
      <c r="G92" s="10">
        <v>0.25846389600000003</v>
      </c>
      <c r="H92" s="9">
        <v>1021</v>
      </c>
      <c r="I92" s="9">
        <v>946</v>
      </c>
      <c r="J92" s="9">
        <v>947</v>
      </c>
      <c r="K92" s="9">
        <v>890</v>
      </c>
      <c r="L92" s="10">
        <v>4.9053800000000002E-2</v>
      </c>
      <c r="M92" s="10">
        <v>0.247655814</v>
      </c>
      <c r="N92" s="10">
        <v>0.247655814</v>
      </c>
      <c r="O92" s="10">
        <v>0.21207693</v>
      </c>
      <c r="P92" s="10">
        <v>2.4551899999999999E-3</v>
      </c>
      <c r="Q92" s="10">
        <v>0.15351625999999999</v>
      </c>
      <c r="R92" s="10">
        <v>5.83163E-3</v>
      </c>
      <c r="S92" s="11">
        <v>1712</v>
      </c>
      <c r="T92" s="9">
        <v>1357</v>
      </c>
      <c r="U92" s="9">
        <v>336</v>
      </c>
      <c r="V92" s="20">
        <v>336</v>
      </c>
      <c r="W92" s="27">
        <f t="shared" si="5"/>
        <v>336000</v>
      </c>
      <c r="X92" s="27">
        <f t="shared" si="6"/>
        <v>281720</v>
      </c>
      <c r="Y92" s="28" t="str">
        <f t="shared" si="7"/>
        <v>N</v>
      </c>
      <c r="Z92" s="28" t="str">
        <f t="shared" si="8"/>
        <v>N</v>
      </c>
      <c r="AA92" s="27">
        <f t="shared" si="9"/>
        <v>54280</v>
      </c>
    </row>
    <row r="93" spans="1:27" x14ac:dyDescent="0.25">
      <c r="A93" s="7" t="s">
        <v>287</v>
      </c>
      <c r="B93" s="8" t="s">
        <v>85</v>
      </c>
      <c r="C93" s="9">
        <v>8766</v>
      </c>
      <c r="D93" s="9">
        <v>6779</v>
      </c>
      <c r="E93" s="9">
        <v>6572</v>
      </c>
      <c r="F93" s="9">
        <v>6150</v>
      </c>
      <c r="G93" s="10">
        <v>0.14179720400000001</v>
      </c>
      <c r="H93" s="9">
        <v>7385</v>
      </c>
      <c r="I93" s="9">
        <v>6482</v>
      </c>
      <c r="J93" s="9">
        <v>5904</v>
      </c>
      <c r="K93" s="9">
        <v>5429</v>
      </c>
      <c r="L93" s="10">
        <v>0.12007567199999999</v>
      </c>
      <c r="M93" s="10">
        <v>0.15751340899999999</v>
      </c>
      <c r="N93" s="10">
        <v>0.15751340899999999</v>
      </c>
      <c r="O93" s="10">
        <v>0.14465819199999999</v>
      </c>
      <c r="P93" s="10">
        <v>0</v>
      </c>
      <c r="Q93" s="10">
        <v>0.55001251299999998</v>
      </c>
      <c r="R93" s="10">
        <v>1.31638E-2</v>
      </c>
      <c r="S93" s="11">
        <v>7350</v>
      </c>
      <c r="T93" s="9">
        <v>8766</v>
      </c>
      <c r="U93" s="9">
        <v>1381</v>
      </c>
      <c r="V93" s="20">
        <v>1381</v>
      </c>
      <c r="W93" s="27">
        <f t="shared" si="5"/>
        <v>1381000</v>
      </c>
      <c r="X93" s="27">
        <f t="shared" si="6"/>
        <v>1030360</v>
      </c>
      <c r="Y93" s="28" t="str">
        <f t="shared" si="7"/>
        <v>N</v>
      </c>
      <c r="Z93" s="28" t="str">
        <f t="shared" si="8"/>
        <v>N</v>
      </c>
      <c r="AA93" s="27">
        <f t="shared" si="9"/>
        <v>350640</v>
      </c>
    </row>
    <row r="94" spans="1:27" x14ac:dyDescent="0.25">
      <c r="A94" s="7" t="s">
        <v>287</v>
      </c>
      <c r="B94" s="8" t="s">
        <v>86</v>
      </c>
      <c r="C94" s="9">
        <v>1527</v>
      </c>
      <c r="D94" s="9">
        <v>1855</v>
      </c>
      <c r="E94" s="9">
        <v>1749</v>
      </c>
      <c r="F94" s="9">
        <v>1473</v>
      </c>
      <c r="G94" s="10">
        <v>1.2305200000000001E-2</v>
      </c>
      <c r="H94" s="9">
        <v>1494</v>
      </c>
      <c r="I94" s="9">
        <v>1687</v>
      </c>
      <c r="J94" s="9">
        <v>1753</v>
      </c>
      <c r="K94" s="9">
        <v>1477</v>
      </c>
      <c r="L94" s="10">
        <v>3.7247600000000001E-3</v>
      </c>
      <c r="M94" s="10">
        <v>2.1756299999999999E-2</v>
      </c>
      <c r="N94" s="10">
        <v>2.1756299999999999E-2</v>
      </c>
      <c r="O94" s="10">
        <v>3.8398099999999998E-2</v>
      </c>
      <c r="P94" s="10">
        <v>1.9008499999999999E-3</v>
      </c>
      <c r="Q94" s="10">
        <v>0.28680036599999997</v>
      </c>
      <c r="R94" s="10">
        <v>6.5495736999999998E-2</v>
      </c>
      <c r="S94" s="11">
        <v>1320</v>
      </c>
      <c r="T94" s="9">
        <v>1527</v>
      </c>
      <c r="U94" s="9">
        <v>33</v>
      </c>
      <c r="V94" s="20">
        <v>33</v>
      </c>
      <c r="W94" s="27">
        <f t="shared" si="5"/>
        <v>33000</v>
      </c>
      <c r="X94" s="27">
        <f t="shared" si="6"/>
        <v>-28080</v>
      </c>
      <c r="Y94" s="28" t="str">
        <f t="shared" si="7"/>
        <v>Y</v>
      </c>
      <c r="Z94" s="28" t="str">
        <f t="shared" si="8"/>
        <v>Y</v>
      </c>
      <c r="AA94" s="27">
        <f t="shared" si="9"/>
        <v>61080</v>
      </c>
    </row>
    <row r="95" spans="1:27" x14ac:dyDescent="0.25">
      <c r="A95" s="7" t="s">
        <v>287</v>
      </c>
      <c r="B95" s="8" t="s">
        <v>87</v>
      </c>
      <c r="C95" s="9">
        <v>5789</v>
      </c>
      <c r="D95" s="9">
        <v>5596</v>
      </c>
      <c r="E95" s="9">
        <v>6015</v>
      </c>
      <c r="F95" s="9">
        <v>5516</v>
      </c>
      <c r="G95" s="10">
        <v>1.6490299999999999E-2</v>
      </c>
      <c r="H95" s="9">
        <v>4756</v>
      </c>
      <c r="I95" s="9">
        <v>4679</v>
      </c>
      <c r="J95" s="9">
        <v>4436</v>
      </c>
      <c r="K95" s="9">
        <v>4183</v>
      </c>
      <c r="L95" s="10">
        <v>4.5698799999999998E-2</v>
      </c>
      <c r="M95" s="10">
        <v>0.178654057</v>
      </c>
      <c r="N95" s="10">
        <v>0.178679163</v>
      </c>
      <c r="O95" s="10">
        <v>0.19771359099999999</v>
      </c>
      <c r="P95" s="10">
        <v>0</v>
      </c>
      <c r="Q95" s="10">
        <v>0.12100000800000001</v>
      </c>
      <c r="R95" s="10">
        <v>2.0640100000000002E-2</v>
      </c>
      <c r="S95" s="11">
        <v>2878</v>
      </c>
      <c r="T95" s="9">
        <v>5791</v>
      </c>
      <c r="U95" s="9">
        <v>1035</v>
      </c>
      <c r="V95" s="20">
        <v>1035</v>
      </c>
      <c r="W95" s="27">
        <f t="shared" si="5"/>
        <v>1035000</v>
      </c>
      <c r="X95" s="27">
        <f t="shared" si="6"/>
        <v>803360</v>
      </c>
      <c r="Y95" s="28" t="str">
        <f t="shared" si="7"/>
        <v>N</v>
      </c>
      <c r="Z95" s="28" t="str">
        <f t="shared" si="8"/>
        <v>N</v>
      </c>
      <c r="AA95" s="27">
        <f t="shared" si="9"/>
        <v>231640</v>
      </c>
    </row>
    <row r="96" spans="1:27" x14ac:dyDescent="0.25">
      <c r="A96" s="18" t="s">
        <v>288</v>
      </c>
      <c r="B96" s="14" t="s">
        <v>319</v>
      </c>
      <c r="C96" s="15">
        <v>5391</v>
      </c>
      <c r="D96" s="15">
        <v>5103</v>
      </c>
      <c r="E96" s="15">
        <v>4743</v>
      </c>
      <c r="F96" s="15">
        <v>4604</v>
      </c>
      <c r="G96" s="16">
        <v>5.7000000000000002E-2</v>
      </c>
      <c r="H96" s="15">
        <v>3965</v>
      </c>
      <c r="I96" s="15">
        <v>3770</v>
      </c>
      <c r="J96" s="15">
        <v>3457</v>
      </c>
      <c r="K96" s="15">
        <v>3411</v>
      </c>
      <c r="L96" s="16">
        <v>5.4100000000000002E-2</v>
      </c>
      <c r="M96" s="16">
        <v>0.2651</v>
      </c>
      <c r="N96" s="16">
        <v>0.26669999999999999</v>
      </c>
      <c r="O96" s="16">
        <v>0.27060000000000001</v>
      </c>
      <c r="P96" s="16">
        <v>5.7000000000000002E-3</v>
      </c>
      <c r="Q96" s="16">
        <v>0.2455</v>
      </c>
      <c r="R96" s="16">
        <v>5.6399999999999999E-2</v>
      </c>
      <c r="S96" s="17">
        <v>4304</v>
      </c>
      <c r="T96" s="15">
        <v>5395</v>
      </c>
      <c r="U96" s="15">
        <v>1430</v>
      </c>
      <c r="V96" s="19">
        <v>1442</v>
      </c>
      <c r="W96" s="25">
        <f t="shared" si="5"/>
        <v>1442000</v>
      </c>
      <c r="X96" s="25">
        <f t="shared" si="6"/>
        <v>1226200</v>
      </c>
      <c r="Y96" s="26" t="str">
        <f t="shared" si="7"/>
        <v>N</v>
      </c>
      <c r="Z96" s="26" t="str">
        <f t="shared" si="8"/>
        <v>N</v>
      </c>
      <c r="AA96" s="25">
        <f t="shared" si="9"/>
        <v>215800</v>
      </c>
    </row>
    <row r="97" spans="1:27" x14ac:dyDescent="0.25">
      <c r="A97" s="7" t="s">
        <v>288</v>
      </c>
      <c r="B97" s="8" t="s">
        <v>88</v>
      </c>
      <c r="C97" s="9">
        <v>13792</v>
      </c>
      <c r="D97" s="9">
        <v>13743</v>
      </c>
      <c r="E97" s="9">
        <v>12916</v>
      </c>
      <c r="F97" s="9">
        <v>11862</v>
      </c>
      <c r="G97" s="10">
        <v>5.42348E-2</v>
      </c>
      <c r="H97" s="9">
        <v>10974</v>
      </c>
      <c r="I97" s="9">
        <v>10729</v>
      </c>
      <c r="J97" s="9">
        <v>10071</v>
      </c>
      <c r="K97" s="9">
        <v>10167</v>
      </c>
      <c r="L97" s="10">
        <v>2.6458099999999998E-2</v>
      </c>
      <c r="M97" s="10">
        <v>0.20432134599999999</v>
      </c>
      <c r="N97" s="10">
        <v>0.20725276300000001</v>
      </c>
      <c r="O97" s="10">
        <v>0.21769745900000001</v>
      </c>
      <c r="P97" s="10">
        <v>1.77725E-2</v>
      </c>
      <c r="Q97" s="10">
        <v>0.21919909800000001</v>
      </c>
      <c r="R97" s="10">
        <v>5.8708700000000003E-2</v>
      </c>
      <c r="S97" s="11">
        <v>10156</v>
      </c>
      <c r="T97" s="9">
        <v>13792</v>
      </c>
      <c r="U97" s="9">
        <v>2818</v>
      </c>
      <c r="V97" s="20">
        <v>2869</v>
      </c>
      <c r="W97" s="27">
        <f t="shared" si="5"/>
        <v>2869000</v>
      </c>
      <c r="X97" s="27">
        <f t="shared" si="6"/>
        <v>2317320</v>
      </c>
      <c r="Y97" s="28" t="str">
        <f t="shared" si="7"/>
        <v>N</v>
      </c>
      <c r="Z97" s="28" t="str">
        <f t="shared" si="8"/>
        <v>N</v>
      </c>
      <c r="AA97" s="27">
        <f t="shared" si="9"/>
        <v>551680</v>
      </c>
    </row>
    <row r="98" spans="1:27" x14ac:dyDescent="0.25">
      <c r="A98" s="7" t="s">
        <v>288</v>
      </c>
      <c r="B98" s="8" t="s">
        <v>89</v>
      </c>
      <c r="C98" s="9">
        <v>501</v>
      </c>
      <c r="D98" s="9">
        <v>510</v>
      </c>
      <c r="E98" s="9">
        <v>577</v>
      </c>
      <c r="F98" s="9">
        <v>807</v>
      </c>
      <c r="G98" s="10">
        <v>-0.12651105300000001</v>
      </c>
      <c r="H98" s="9">
        <v>258</v>
      </c>
      <c r="I98" s="9">
        <v>227</v>
      </c>
      <c r="J98" s="9">
        <v>278</v>
      </c>
      <c r="K98" s="9">
        <v>343</v>
      </c>
      <c r="L98" s="10">
        <v>-8.3066747999999996E-2</v>
      </c>
      <c r="M98" s="10">
        <v>0.48558852600000002</v>
      </c>
      <c r="N98" s="10">
        <v>0.48630632600000001</v>
      </c>
      <c r="O98" s="10">
        <v>0.52012728600000002</v>
      </c>
      <c r="P98" s="10">
        <v>0</v>
      </c>
      <c r="Q98" s="10">
        <v>0.19994211100000001</v>
      </c>
      <c r="R98" s="10">
        <v>0</v>
      </c>
      <c r="S98" s="11">
        <v>924</v>
      </c>
      <c r="T98" s="9">
        <v>501</v>
      </c>
      <c r="U98" s="9">
        <v>243</v>
      </c>
      <c r="V98" s="20">
        <v>244</v>
      </c>
      <c r="W98" s="27">
        <f t="shared" si="5"/>
        <v>244000</v>
      </c>
      <c r="X98" s="27">
        <f t="shared" si="6"/>
        <v>223960</v>
      </c>
      <c r="Y98" s="28" t="str">
        <f t="shared" si="7"/>
        <v>N</v>
      </c>
      <c r="Z98" s="28" t="str">
        <f t="shared" si="8"/>
        <v>N</v>
      </c>
      <c r="AA98" s="27">
        <f t="shared" si="9"/>
        <v>20040</v>
      </c>
    </row>
    <row r="99" spans="1:27" x14ac:dyDescent="0.25">
      <c r="A99" s="7" t="s">
        <v>288</v>
      </c>
      <c r="B99" s="8" t="s">
        <v>90</v>
      </c>
      <c r="C99" s="9">
        <v>2766</v>
      </c>
      <c r="D99" s="9">
        <v>2505</v>
      </c>
      <c r="E99" s="9">
        <v>2545</v>
      </c>
      <c r="F99" s="9">
        <v>2328</v>
      </c>
      <c r="G99" s="10">
        <v>6.2634171000000002E-2</v>
      </c>
      <c r="H99" s="9">
        <v>2181</v>
      </c>
      <c r="I99" s="9">
        <v>1997</v>
      </c>
      <c r="J99" s="9">
        <v>2050</v>
      </c>
      <c r="K99" s="9">
        <v>2051</v>
      </c>
      <c r="L99" s="10">
        <v>2.1229100000000001E-2</v>
      </c>
      <c r="M99" s="10">
        <v>0.21137197299999999</v>
      </c>
      <c r="N99" s="10">
        <v>0.21137197299999999</v>
      </c>
      <c r="O99" s="10">
        <v>0.19909845600000001</v>
      </c>
      <c r="P99" s="10">
        <v>0</v>
      </c>
      <c r="Q99" s="10">
        <v>0.32104554299999999</v>
      </c>
      <c r="R99" s="10">
        <v>0</v>
      </c>
      <c r="S99" s="11">
        <v>2984</v>
      </c>
      <c r="T99" s="9">
        <v>2766</v>
      </c>
      <c r="U99" s="9">
        <v>585</v>
      </c>
      <c r="V99" s="20">
        <v>585</v>
      </c>
      <c r="W99" s="27">
        <f t="shared" si="5"/>
        <v>585000</v>
      </c>
      <c r="X99" s="27">
        <f t="shared" si="6"/>
        <v>474360</v>
      </c>
      <c r="Y99" s="28" t="str">
        <f t="shared" si="7"/>
        <v>N</v>
      </c>
      <c r="Z99" s="28" t="str">
        <f t="shared" si="8"/>
        <v>N</v>
      </c>
      <c r="AA99" s="27">
        <f t="shared" si="9"/>
        <v>110640</v>
      </c>
    </row>
    <row r="100" spans="1:27" x14ac:dyDescent="0.25">
      <c r="A100" s="7" t="s">
        <v>288</v>
      </c>
      <c r="B100" s="8" t="s">
        <v>91</v>
      </c>
      <c r="C100" s="9">
        <v>3121</v>
      </c>
      <c r="D100" s="9">
        <v>2950</v>
      </c>
      <c r="E100" s="9">
        <v>2761</v>
      </c>
      <c r="F100" s="9">
        <v>2576</v>
      </c>
      <c r="G100" s="10">
        <v>7.0535045000000005E-2</v>
      </c>
      <c r="H100" s="9">
        <v>3096</v>
      </c>
      <c r="I100" s="9">
        <v>2940</v>
      </c>
      <c r="J100" s="9">
        <v>2761</v>
      </c>
      <c r="K100" s="9">
        <v>2576</v>
      </c>
      <c r="L100" s="10">
        <v>6.7299835000000002E-2</v>
      </c>
      <c r="M100" s="10">
        <v>8.0105999999999997E-3</v>
      </c>
      <c r="N100" s="10">
        <v>8.0105999999999997E-3</v>
      </c>
      <c r="O100" s="10">
        <v>5.6028600000000003E-3</v>
      </c>
      <c r="P100" s="10">
        <v>0</v>
      </c>
      <c r="Q100" s="10">
        <v>0.31570518199999997</v>
      </c>
      <c r="R100" s="10">
        <v>5.27141E-2</v>
      </c>
      <c r="S100" s="11">
        <v>5247</v>
      </c>
      <c r="T100" s="9">
        <v>3121</v>
      </c>
      <c r="U100" s="9">
        <v>25</v>
      </c>
      <c r="V100" s="20">
        <v>25</v>
      </c>
      <c r="W100" s="27">
        <f t="shared" si="5"/>
        <v>25000</v>
      </c>
      <c r="X100" s="27">
        <f t="shared" si="6"/>
        <v>-99840</v>
      </c>
      <c r="Y100" s="28" t="str">
        <f t="shared" si="7"/>
        <v>Y</v>
      </c>
      <c r="Z100" s="28" t="str">
        <f t="shared" si="8"/>
        <v>Y</v>
      </c>
      <c r="AA100" s="27">
        <f t="shared" si="9"/>
        <v>124840</v>
      </c>
    </row>
    <row r="101" spans="1:27" x14ac:dyDescent="0.25">
      <c r="A101" s="7" t="s">
        <v>288</v>
      </c>
      <c r="B101" s="8" t="s">
        <v>92</v>
      </c>
      <c r="C101" s="9">
        <v>3472</v>
      </c>
      <c r="D101" s="9" t="s">
        <v>313</v>
      </c>
      <c r="E101" s="9" t="s">
        <v>313</v>
      </c>
      <c r="F101" s="9" t="s">
        <v>313</v>
      </c>
      <c r="G101" s="9" t="s">
        <v>313</v>
      </c>
      <c r="H101" s="9">
        <v>842</v>
      </c>
      <c r="I101" s="9" t="s">
        <v>313</v>
      </c>
      <c r="J101" s="9" t="s">
        <v>313</v>
      </c>
      <c r="K101" s="9" t="s">
        <v>313</v>
      </c>
      <c r="L101" s="9" t="s">
        <v>313</v>
      </c>
      <c r="M101" s="10">
        <v>0.75738048999999996</v>
      </c>
      <c r="N101" s="10">
        <v>0.75738048999999996</v>
      </c>
      <c r="O101" s="9" t="s">
        <v>313</v>
      </c>
      <c r="P101" s="10">
        <v>0</v>
      </c>
      <c r="Q101" s="10">
        <v>0.479999552</v>
      </c>
      <c r="R101" s="10">
        <v>0.139999135</v>
      </c>
      <c r="S101" s="11">
        <v>832</v>
      </c>
      <c r="T101" s="9">
        <v>3472</v>
      </c>
      <c r="U101" s="9">
        <v>2630</v>
      </c>
      <c r="V101" s="20">
        <v>2630</v>
      </c>
      <c r="W101" s="27">
        <f t="shared" si="5"/>
        <v>2630000</v>
      </c>
      <c r="X101" s="27">
        <f t="shared" si="6"/>
        <v>2491120</v>
      </c>
      <c r="Y101" s="28" t="str">
        <f t="shared" si="7"/>
        <v>N</v>
      </c>
      <c r="Z101" s="28" t="str">
        <f t="shared" si="8"/>
        <v>N</v>
      </c>
      <c r="AA101" s="27">
        <f t="shared" si="9"/>
        <v>138880</v>
      </c>
    </row>
    <row r="102" spans="1:27" x14ac:dyDescent="0.25">
      <c r="A102" s="7" t="s">
        <v>288</v>
      </c>
      <c r="B102" s="8" t="s">
        <v>93</v>
      </c>
      <c r="C102" s="9">
        <v>1349</v>
      </c>
      <c r="D102" s="9">
        <v>1250</v>
      </c>
      <c r="E102" s="9">
        <v>1095</v>
      </c>
      <c r="F102" s="9">
        <v>549</v>
      </c>
      <c r="G102" s="10">
        <v>0.48534869899999999</v>
      </c>
      <c r="H102" s="9">
        <v>784</v>
      </c>
      <c r="I102" s="9">
        <v>782</v>
      </c>
      <c r="J102" s="9">
        <v>717</v>
      </c>
      <c r="K102" s="9">
        <v>539</v>
      </c>
      <c r="L102" s="10">
        <v>0.15190792</v>
      </c>
      <c r="M102" s="10">
        <v>0.41856274399999999</v>
      </c>
      <c r="N102" s="10">
        <v>0.41856274399999999</v>
      </c>
      <c r="O102" s="10">
        <v>0.38179997399999999</v>
      </c>
      <c r="P102" s="10">
        <v>0</v>
      </c>
      <c r="Q102" s="10">
        <v>0.372437933</v>
      </c>
      <c r="R102" s="10">
        <v>7.5236258E-2</v>
      </c>
      <c r="S102" s="11">
        <v>4962</v>
      </c>
      <c r="T102" s="9">
        <v>1349</v>
      </c>
      <c r="U102" s="9">
        <v>565</v>
      </c>
      <c r="V102" s="20">
        <v>565</v>
      </c>
      <c r="W102" s="27">
        <f t="shared" si="5"/>
        <v>565000</v>
      </c>
      <c r="X102" s="27">
        <f t="shared" si="6"/>
        <v>511040</v>
      </c>
      <c r="Y102" s="28" t="str">
        <f t="shared" si="7"/>
        <v>N</v>
      </c>
      <c r="Z102" s="28" t="str">
        <f t="shared" si="8"/>
        <v>N</v>
      </c>
      <c r="AA102" s="27">
        <f t="shared" si="9"/>
        <v>53960</v>
      </c>
    </row>
    <row r="103" spans="1:27" x14ac:dyDescent="0.25">
      <c r="A103" s="7" t="s">
        <v>288</v>
      </c>
      <c r="B103" s="8" t="s">
        <v>94</v>
      </c>
      <c r="C103" s="9">
        <v>3617</v>
      </c>
      <c r="D103" s="9">
        <v>3372</v>
      </c>
      <c r="E103" s="9">
        <v>3080</v>
      </c>
      <c r="F103" s="9">
        <v>2624</v>
      </c>
      <c r="G103" s="10">
        <v>0.126092132</v>
      </c>
      <c r="H103" s="9">
        <v>2015</v>
      </c>
      <c r="I103" s="9">
        <v>2041</v>
      </c>
      <c r="J103" s="9">
        <v>1872</v>
      </c>
      <c r="K103" s="9">
        <v>2221</v>
      </c>
      <c r="L103" s="10">
        <v>-3.09E-2</v>
      </c>
      <c r="M103" s="10">
        <v>0.44292182200000002</v>
      </c>
      <c r="N103" s="10">
        <v>0.44292182200000002</v>
      </c>
      <c r="O103" s="10">
        <v>0.414450757</v>
      </c>
      <c r="P103" s="10">
        <v>6.4999799999999998E-3</v>
      </c>
      <c r="Q103" s="10">
        <v>0.29185593500000001</v>
      </c>
      <c r="R103" s="10">
        <v>3.7539000000000003E-2</v>
      </c>
      <c r="S103" s="11">
        <v>6235</v>
      </c>
      <c r="T103" s="9">
        <v>3617</v>
      </c>
      <c r="U103" s="9">
        <v>1602</v>
      </c>
      <c r="V103" s="20">
        <v>1602</v>
      </c>
      <c r="W103" s="27">
        <f t="shared" si="5"/>
        <v>1602000</v>
      </c>
      <c r="X103" s="27">
        <f t="shared" si="6"/>
        <v>1457320</v>
      </c>
      <c r="Y103" s="28" t="str">
        <f t="shared" si="7"/>
        <v>N</v>
      </c>
      <c r="Z103" s="28" t="str">
        <f t="shared" si="8"/>
        <v>N</v>
      </c>
      <c r="AA103" s="27">
        <f t="shared" si="9"/>
        <v>144680</v>
      </c>
    </row>
    <row r="104" spans="1:27" x14ac:dyDescent="0.25">
      <c r="A104" s="7" t="s">
        <v>288</v>
      </c>
      <c r="B104" s="8" t="s">
        <v>95</v>
      </c>
      <c r="C104" s="9">
        <v>4867</v>
      </c>
      <c r="D104" s="9">
        <v>5090</v>
      </c>
      <c r="E104" s="9">
        <v>4787</v>
      </c>
      <c r="F104" s="9">
        <v>3939</v>
      </c>
      <c r="G104" s="10">
        <v>7.8540306000000004E-2</v>
      </c>
      <c r="H104" s="9">
        <v>3878</v>
      </c>
      <c r="I104" s="9">
        <v>2896</v>
      </c>
      <c r="J104" s="9">
        <v>3214</v>
      </c>
      <c r="K104" s="9">
        <v>3111</v>
      </c>
      <c r="L104" s="10">
        <v>8.2148844999999998E-2</v>
      </c>
      <c r="M104" s="10">
        <v>0.20325447799999999</v>
      </c>
      <c r="N104" s="10">
        <v>0.20325447799999999</v>
      </c>
      <c r="O104" s="10">
        <v>0.42939632799999999</v>
      </c>
      <c r="P104" s="10">
        <v>3.1063999999999999E-5</v>
      </c>
      <c r="Q104" s="10">
        <v>0</v>
      </c>
      <c r="R104" s="10">
        <v>0.62614472499999996</v>
      </c>
      <c r="S104" s="11">
        <v>2796</v>
      </c>
      <c r="T104" s="9">
        <v>4867</v>
      </c>
      <c r="U104" s="9">
        <v>989</v>
      </c>
      <c r="V104" s="20">
        <v>989</v>
      </c>
      <c r="W104" s="27">
        <f t="shared" si="5"/>
        <v>989000</v>
      </c>
      <c r="X104" s="27">
        <f t="shared" si="6"/>
        <v>794320</v>
      </c>
      <c r="Y104" s="28" t="str">
        <f t="shared" si="7"/>
        <v>N</v>
      </c>
      <c r="Z104" s="28" t="str">
        <f t="shared" si="8"/>
        <v>N</v>
      </c>
      <c r="AA104" s="27">
        <f t="shared" si="9"/>
        <v>194680</v>
      </c>
    </row>
    <row r="105" spans="1:27" x14ac:dyDescent="0.25">
      <c r="A105" s="7" t="s">
        <v>288</v>
      </c>
      <c r="B105" s="8" t="s">
        <v>96</v>
      </c>
      <c r="C105" s="9">
        <v>2874</v>
      </c>
      <c r="D105" s="9">
        <v>2938</v>
      </c>
      <c r="E105" s="9">
        <v>2818</v>
      </c>
      <c r="F105" s="9">
        <v>2635</v>
      </c>
      <c r="G105" s="10">
        <v>3.0171300000000002E-2</v>
      </c>
      <c r="H105" s="9">
        <v>3075</v>
      </c>
      <c r="I105" s="9">
        <v>2940</v>
      </c>
      <c r="J105" s="9">
        <v>2797</v>
      </c>
      <c r="K105" s="9">
        <v>2594</v>
      </c>
      <c r="L105" s="10">
        <v>6.18468E-2</v>
      </c>
      <c r="M105" s="10">
        <v>-7.0058582999999994E-2</v>
      </c>
      <c r="N105" s="10">
        <v>-7.0058582999999994E-2</v>
      </c>
      <c r="O105" s="10">
        <v>-2.1173000000000001E-2</v>
      </c>
      <c r="P105" s="10" t="s">
        <v>313</v>
      </c>
      <c r="Q105" s="10">
        <v>0.34960908800000001</v>
      </c>
      <c r="R105" s="10">
        <v>8.7130000000000003E-3</v>
      </c>
      <c r="S105" s="11">
        <v>5176</v>
      </c>
      <c r="T105" s="9">
        <v>2874</v>
      </c>
      <c r="U105" s="9">
        <v>-201</v>
      </c>
      <c r="V105" s="20">
        <v>-201</v>
      </c>
      <c r="W105" s="27">
        <f t="shared" si="5"/>
        <v>-201000</v>
      </c>
      <c r="X105" s="27">
        <f t="shared" si="6"/>
        <v>-315960</v>
      </c>
      <c r="Y105" s="28" t="str">
        <f t="shared" si="7"/>
        <v>Y</v>
      </c>
      <c r="Z105" s="28" t="str">
        <f t="shared" si="8"/>
        <v>N</v>
      </c>
      <c r="AA105" s="27">
        <f t="shared" si="9"/>
        <v>114960</v>
      </c>
    </row>
    <row r="106" spans="1:27" x14ac:dyDescent="0.25">
      <c r="A106" s="7" t="s">
        <v>288</v>
      </c>
      <c r="B106" s="8" t="s">
        <v>97</v>
      </c>
      <c r="C106" s="9">
        <v>7736</v>
      </c>
      <c r="D106" s="9">
        <v>7065</v>
      </c>
      <c r="E106" s="9">
        <v>5023</v>
      </c>
      <c r="F106" s="9">
        <v>4579</v>
      </c>
      <c r="G106" s="10">
        <v>0.22978805799999999</v>
      </c>
      <c r="H106" s="9">
        <v>5219</v>
      </c>
      <c r="I106" s="9">
        <v>4564</v>
      </c>
      <c r="J106" s="9">
        <v>3836</v>
      </c>
      <c r="K106" s="9">
        <v>3546</v>
      </c>
      <c r="L106" s="10">
        <v>0.15727280199999999</v>
      </c>
      <c r="M106" s="10">
        <v>0.32538512400000003</v>
      </c>
      <c r="N106" s="10">
        <v>0.32857455099999999</v>
      </c>
      <c r="O106" s="10">
        <v>0.31712380299999998</v>
      </c>
      <c r="P106" s="10">
        <v>8.8254000000000006E-3</v>
      </c>
      <c r="Q106" s="10">
        <v>0.17931055900000001</v>
      </c>
      <c r="R106" s="10">
        <v>0.188432398</v>
      </c>
      <c r="S106" s="11">
        <v>5587</v>
      </c>
      <c r="T106" s="9">
        <v>7736</v>
      </c>
      <c r="U106" s="9">
        <v>2517</v>
      </c>
      <c r="V106" s="20">
        <v>2554</v>
      </c>
      <c r="W106" s="27">
        <f t="shared" si="5"/>
        <v>2554000</v>
      </c>
      <c r="X106" s="27">
        <f t="shared" si="6"/>
        <v>2244560</v>
      </c>
      <c r="Y106" s="28" t="str">
        <f t="shared" si="7"/>
        <v>N</v>
      </c>
      <c r="Z106" s="28" t="str">
        <f t="shared" si="8"/>
        <v>N</v>
      </c>
      <c r="AA106" s="27">
        <f t="shared" si="9"/>
        <v>309440</v>
      </c>
    </row>
    <row r="107" spans="1:27" x14ac:dyDescent="0.25">
      <c r="A107" s="7" t="s">
        <v>288</v>
      </c>
      <c r="B107" s="8" t="s">
        <v>98</v>
      </c>
      <c r="C107" s="9">
        <v>1284</v>
      </c>
      <c r="D107" s="9">
        <v>1287</v>
      </c>
      <c r="E107" s="9">
        <v>1250</v>
      </c>
      <c r="F107" s="9">
        <v>1129</v>
      </c>
      <c r="G107" s="10">
        <v>4.5686499999999998E-2</v>
      </c>
      <c r="H107" s="9">
        <v>1196</v>
      </c>
      <c r="I107" s="9">
        <v>1108</v>
      </c>
      <c r="J107" s="9">
        <v>1102</v>
      </c>
      <c r="K107" s="9">
        <v>1216</v>
      </c>
      <c r="L107" s="10">
        <v>-5.4107000000000001E-3</v>
      </c>
      <c r="M107" s="10">
        <v>6.8411380999999993E-2</v>
      </c>
      <c r="N107" s="10">
        <v>6.8411380999999993E-2</v>
      </c>
      <c r="O107" s="10">
        <v>0.108585707</v>
      </c>
      <c r="P107" s="10">
        <v>7.61209E-4</v>
      </c>
      <c r="Q107" s="10">
        <v>0.24725591899999999</v>
      </c>
      <c r="R107" s="10">
        <v>0</v>
      </c>
      <c r="S107" s="11">
        <v>2525</v>
      </c>
      <c r="T107" s="9">
        <v>1284</v>
      </c>
      <c r="U107" s="9">
        <v>88</v>
      </c>
      <c r="V107" s="20">
        <v>88</v>
      </c>
      <c r="W107" s="27">
        <f t="shared" si="5"/>
        <v>88000</v>
      </c>
      <c r="X107" s="27">
        <f t="shared" si="6"/>
        <v>36640</v>
      </c>
      <c r="Y107" s="28" t="str">
        <f t="shared" si="7"/>
        <v>N</v>
      </c>
      <c r="Z107" s="28" t="str">
        <f t="shared" si="8"/>
        <v>N</v>
      </c>
      <c r="AA107" s="27">
        <f t="shared" si="9"/>
        <v>51360</v>
      </c>
    </row>
    <row r="108" spans="1:27" x14ac:dyDescent="0.25">
      <c r="A108" s="7" t="s">
        <v>288</v>
      </c>
      <c r="B108" s="8" t="s">
        <v>99</v>
      </c>
      <c r="C108" s="9">
        <v>3390</v>
      </c>
      <c r="D108" s="9">
        <v>2592</v>
      </c>
      <c r="E108" s="9">
        <v>2321</v>
      </c>
      <c r="F108" s="9">
        <v>2220</v>
      </c>
      <c r="G108" s="10">
        <v>0.17568630499999999</v>
      </c>
      <c r="H108" s="9">
        <v>3044</v>
      </c>
      <c r="I108" s="9">
        <v>2256</v>
      </c>
      <c r="J108" s="9">
        <v>1996</v>
      </c>
      <c r="K108" s="9">
        <v>1728</v>
      </c>
      <c r="L108" s="10">
        <v>0.25370920600000002</v>
      </c>
      <c r="M108" s="10">
        <v>0.102296122</v>
      </c>
      <c r="N108" s="10">
        <v>0.102296122</v>
      </c>
      <c r="O108" s="10">
        <v>0.13017711800000001</v>
      </c>
      <c r="P108" s="10">
        <v>0</v>
      </c>
      <c r="Q108" s="10">
        <v>0.648312675</v>
      </c>
      <c r="R108" s="10">
        <v>0</v>
      </c>
      <c r="S108" s="11">
        <v>2926</v>
      </c>
      <c r="T108" s="9">
        <v>3391</v>
      </c>
      <c r="U108" s="9">
        <v>347</v>
      </c>
      <c r="V108" s="20">
        <v>347</v>
      </c>
      <c r="W108" s="27">
        <f t="shared" si="5"/>
        <v>347000</v>
      </c>
      <c r="X108" s="27">
        <f t="shared" si="6"/>
        <v>211360</v>
      </c>
      <c r="Y108" s="28" t="str">
        <f t="shared" si="7"/>
        <v>N</v>
      </c>
      <c r="Z108" s="28" t="str">
        <f t="shared" si="8"/>
        <v>N</v>
      </c>
      <c r="AA108" s="27">
        <f t="shared" si="9"/>
        <v>135640</v>
      </c>
    </row>
    <row r="109" spans="1:27" x14ac:dyDescent="0.25">
      <c r="A109" s="7" t="s">
        <v>288</v>
      </c>
      <c r="B109" s="8" t="s">
        <v>100</v>
      </c>
      <c r="C109" s="9">
        <v>4664</v>
      </c>
      <c r="D109" s="9">
        <v>4199</v>
      </c>
      <c r="E109" s="9">
        <v>5534</v>
      </c>
      <c r="F109" s="9">
        <v>5557</v>
      </c>
      <c r="G109" s="10">
        <v>-5.3593000000000002E-2</v>
      </c>
      <c r="H109" s="9">
        <v>2496</v>
      </c>
      <c r="I109" s="9">
        <v>2404</v>
      </c>
      <c r="J109" s="9">
        <v>2707</v>
      </c>
      <c r="K109" s="9">
        <v>2197</v>
      </c>
      <c r="L109" s="10">
        <v>4.5328800000000002E-2</v>
      </c>
      <c r="M109" s="10">
        <v>0.46486898500000001</v>
      </c>
      <c r="N109" s="10">
        <v>0.46486898500000001</v>
      </c>
      <c r="O109" s="10">
        <v>0.471659365</v>
      </c>
      <c r="P109" s="10">
        <v>1.1050300000000001E-2</v>
      </c>
      <c r="Q109" s="10">
        <v>0.22835524200000001</v>
      </c>
      <c r="R109" s="10">
        <v>3.4680799999999998E-2</v>
      </c>
      <c r="S109" s="11">
        <v>2675</v>
      </c>
      <c r="T109" s="9">
        <v>4664</v>
      </c>
      <c r="U109" s="9">
        <v>2168</v>
      </c>
      <c r="V109" s="20">
        <v>2168</v>
      </c>
      <c r="W109" s="27">
        <f t="shared" si="5"/>
        <v>2168000</v>
      </c>
      <c r="X109" s="27">
        <f t="shared" si="6"/>
        <v>1981440</v>
      </c>
      <c r="Y109" s="28" t="str">
        <f t="shared" si="7"/>
        <v>N</v>
      </c>
      <c r="Z109" s="28" t="str">
        <f t="shared" si="8"/>
        <v>N</v>
      </c>
      <c r="AA109" s="27">
        <f t="shared" si="9"/>
        <v>186560</v>
      </c>
    </row>
    <row r="110" spans="1:27" x14ac:dyDescent="0.25">
      <c r="A110" s="7" t="s">
        <v>288</v>
      </c>
      <c r="B110" s="8" t="s">
        <v>101</v>
      </c>
      <c r="C110" s="9">
        <v>7935</v>
      </c>
      <c r="D110" s="9">
        <v>8118</v>
      </c>
      <c r="E110" s="9">
        <v>7938</v>
      </c>
      <c r="F110" s="9">
        <v>8119</v>
      </c>
      <c r="G110" s="10">
        <v>-7.5386000000000003E-3</v>
      </c>
      <c r="H110" s="9">
        <v>5984</v>
      </c>
      <c r="I110" s="9">
        <v>6101</v>
      </c>
      <c r="J110" s="9">
        <v>5649</v>
      </c>
      <c r="K110" s="9">
        <v>5619</v>
      </c>
      <c r="L110" s="10">
        <v>2.1647E-2</v>
      </c>
      <c r="M110" s="10">
        <v>0.24916665900000001</v>
      </c>
      <c r="N110" s="10">
        <v>0.24953133199999999</v>
      </c>
      <c r="O110" s="10">
        <v>0.26273248100000002</v>
      </c>
      <c r="P110" s="10">
        <v>5.76196E-3</v>
      </c>
      <c r="Q110" s="10">
        <v>0.20519892200000001</v>
      </c>
      <c r="R110" s="10">
        <v>1.9696200000000001E-2</v>
      </c>
      <c r="S110" s="11">
        <v>4052</v>
      </c>
      <c r="T110" s="9">
        <v>7970</v>
      </c>
      <c r="U110" s="9">
        <v>1986</v>
      </c>
      <c r="V110" s="20">
        <v>1990</v>
      </c>
      <c r="W110" s="27">
        <f t="shared" si="5"/>
        <v>1990000</v>
      </c>
      <c r="X110" s="27">
        <f t="shared" si="6"/>
        <v>1671200</v>
      </c>
      <c r="Y110" s="28" t="str">
        <f t="shared" si="7"/>
        <v>N</v>
      </c>
      <c r="Z110" s="28" t="str">
        <f t="shared" si="8"/>
        <v>N</v>
      </c>
      <c r="AA110" s="27">
        <f t="shared" si="9"/>
        <v>318800</v>
      </c>
    </row>
    <row r="111" spans="1:27" x14ac:dyDescent="0.25">
      <c r="A111" s="7" t="s">
        <v>288</v>
      </c>
      <c r="B111" s="8" t="s">
        <v>102</v>
      </c>
      <c r="C111" s="9">
        <v>3090</v>
      </c>
      <c r="D111" s="9">
        <v>2938</v>
      </c>
      <c r="E111" s="9">
        <v>2940</v>
      </c>
      <c r="F111" s="9">
        <v>2874</v>
      </c>
      <c r="G111" s="10">
        <v>2.5055000000000001E-2</v>
      </c>
      <c r="H111" s="9">
        <v>3398</v>
      </c>
      <c r="I111" s="9">
        <v>3236</v>
      </c>
      <c r="J111" s="9">
        <v>2954</v>
      </c>
      <c r="K111" s="9">
        <v>2975</v>
      </c>
      <c r="L111" s="10">
        <v>4.7370900000000001E-2</v>
      </c>
      <c r="M111" s="10">
        <v>-9.7250605000000004E-2</v>
      </c>
      <c r="N111" s="10">
        <v>-9.7250605000000004E-2</v>
      </c>
      <c r="O111" s="10">
        <v>-6.7666094999999996E-2</v>
      </c>
      <c r="P111" s="10">
        <v>1.4997000000000001E-3</v>
      </c>
      <c r="Q111" s="10">
        <v>0.47552414100000001</v>
      </c>
      <c r="R111" s="10">
        <v>-8.4800000000000001E-5</v>
      </c>
      <c r="S111" s="11">
        <v>2153</v>
      </c>
      <c r="T111" s="9">
        <v>3097</v>
      </c>
      <c r="U111" s="9">
        <v>-301</v>
      </c>
      <c r="V111" s="20">
        <v>-301</v>
      </c>
      <c r="W111" s="27">
        <f t="shared" si="5"/>
        <v>-301000</v>
      </c>
      <c r="X111" s="27">
        <f t="shared" si="6"/>
        <v>-424880</v>
      </c>
      <c r="Y111" s="28" t="str">
        <f t="shared" si="7"/>
        <v>Y</v>
      </c>
      <c r="Z111" s="28" t="str">
        <f t="shared" si="8"/>
        <v>N</v>
      </c>
      <c r="AA111" s="27">
        <f t="shared" si="9"/>
        <v>123880</v>
      </c>
    </row>
    <row r="112" spans="1:27" x14ac:dyDescent="0.25">
      <c r="A112" s="7" t="s">
        <v>288</v>
      </c>
      <c r="B112" s="8" t="s">
        <v>103</v>
      </c>
      <c r="C112" s="9">
        <v>4198</v>
      </c>
      <c r="D112" s="9">
        <v>4535</v>
      </c>
      <c r="E112" s="9">
        <v>4101</v>
      </c>
      <c r="F112" s="9">
        <v>3966</v>
      </c>
      <c r="G112" s="10">
        <v>1.9490299999999999E-2</v>
      </c>
      <c r="H112" s="9">
        <v>4198</v>
      </c>
      <c r="I112" s="9">
        <v>4533</v>
      </c>
      <c r="J112" s="9">
        <v>4100</v>
      </c>
      <c r="K112" s="9">
        <v>3966</v>
      </c>
      <c r="L112" s="10">
        <v>1.9501899999999999E-2</v>
      </c>
      <c r="M112" s="10">
        <v>8.5749999999999997E-5</v>
      </c>
      <c r="N112" s="10">
        <v>8.5749999999999997E-5</v>
      </c>
      <c r="O112" s="10">
        <v>2.2789899999999999E-4</v>
      </c>
      <c r="P112" s="10">
        <v>0</v>
      </c>
      <c r="Q112" s="10">
        <v>0.20899979099999999</v>
      </c>
      <c r="R112" s="10">
        <v>5.9970900000000001E-2</v>
      </c>
      <c r="S112" s="11">
        <v>8019</v>
      </c>
      <c r="T112" s="9">
        <v>4198</v>
      </c>
      <c r="U112" s="9">
        <v>0</v>
      </c>
      <c r="V112" s="20">
        <v>0</v>
      </c>
      <c r="W112" s="27">
        <f t="shared" si="5"/>
        <v>0</v>
      </c>
      <c r="X112" s="27">
        <f t="shared" si="6"/>
        <v>-167920</v>
      </c>
      <c r="Y112" s="28" t="str">
        <f t="shared" si="7"/>
        <v>Y</v>
      </c>
      <c r="Z112" s="28" t="str">
        <f t="shared" si="8"/>
        <v>N</v>
      </c>
      <c r="AA112" s="27">
        <f t="shared" si="9"/>
        <v>167920</v>
      </c>
    </row>
    <row r="113" spans="1:27" x14ac:dyDescent="0.25">
      <c r="A113" s="7" t="s">
        <v>288</v>
      </c>
      <c r="B113" s="8" t="s">
        <v>104</v>
      </c>
      <c r="C113" s="9">
        <v>3387</v>
      </c>
      <c r="D113" s="9">
        <v>3643</v>
      </c>
      <c r="E113" s="9">
        <v>3761</v>
      </c>
      <c r="F113" s="9">
        <v>3664</v>
      </c>
      <c r="G113" s="10">
        <v>-2.5159000000000001E-2</v>
      </c>
      <c r="H113" s="9">
        <v>3169</v>
      </c>
      <c r="I113" s="9">
        <v>3577</v>
      </c>
      <c r="J113" s="9">
        <v>3473</v>
      </c>
      <c r="K113" s="9">
        <v>3520</v>
      </c>
      <c r="L113" s="10">
        <v>-3.3234E-2</v>
      </c>
      <c r="M113" s="10">
        <v>6.4252092999999996E-2</v>
      </c>
      <c r="N113" s="10">
        <v>6.4252092999999996E-2</v>
      </c>
      <c r="O113" s="10">
        <v>5.3033200000000003E-2</v>
      </c>
      <c r="P113" s="10">
        <v>0</v>
      </c>
      <c r="Q113" s="10">
        <v>0.24015426600000001</v>
      </c>
      <c r="R113" s="10">
        <v>1.2898E-2</v>
      </c>
      <c r="S113" s="11">
        <v>6860</v>
      </c>
      <c r="T113" s="9">
        <v>3387</v>
      </c>
      <c r="U113" s="9">
        <v>218</v>
      </c>
      <c r="V113" s="20">
        <v>218</v>
      </c>
      <c r="W113" s="27">
        <f t="shared" si="5"/>
        <v>218000</v>
      </c>
      <c r="X113" s="27">
        <f t="shared" si="6"/>
        <v>82520</v>
      </c>
      <c r="Y113" s="28" t="str">
        <f t="shared" si="7"/>
        <v>N</v>
      </c>
      <c r="Z113" s="28" t="str">
        <f t="shared" si="8"/>
        <v>N</v>
      </c>
      <c r="AA113" s="27">
        <f t="shared" si="9"/>
        <v>135480</v>
      </c>
    </row>
    <row r="114" spans="1:27" x14ac:dyDescent="0.25">
      <c r="A114" s="7" t="s">
        <v>288</v>
      </c>
      <c r="B114" s="8" t="s">
        <v>105</v>
      </c>
      <c r="C114" s="9">
        <v>3913</v>
      </c>
      <c r="D114" s="9">
        <v>3977</v>
      </c>
      <c r="E114" s="9">
        <v>3830</v>
      </c>
      <c r="F114" s="9">
        <v>3375</v>
      </c>
      <c r="G114" s="10">
        <v>5.3123099999999999E-2</v>
      </c>
      <c r="H114" s="9">
        <v>2811</v>
      </c>
      <c r="I114" s="9">
        <v>2708</v>
      </c>
      <c r="J114" s="9">
        <v>2580</v>
      </c>
      <c r="K114" s="9">
        <v>2415</v>
      </c>
      <c r="L114" s="10">
        <v>5.4674899999999999E-2</v>
      </c>
      <c r="M114" s="10">
        <v>0.28174911600000002</v>
      </c>
      <c r="N114" s="10">
        <v>0.28174911600000002</v>
      </c>
      <c r="O114" s="10">
        <v>0.309022097</v>
      </c>
      <c r="P114" s="10">
        <v>0</v>
      </c>
      <c r="Q114" s="10">
        <v>0.16813423</v>
      </c>
      <c r="R114" s="10">
        <v>0</v>
      </c>
      <c r="S114" s="11">
        <v>4188</v>
      </c>
      <c r="T114" s="9">
        <v>3913</v>
      </c>
      <c r="U114" s="9">
        <v>1103</v>
      </c>
      <c r="V114" s="20">
        <v>1103</v>
      </c>
      <c r="W114" s="27">
        <f t="shared" si="5"/>
        <v>1103000</v>
      </c>
      <c r="X114" s="27">
        <f t="shared" si="6"/>
        <v>946480</v>
      </c>
      <c r="Y114" s="28" t="str">
        <f t="shared" si="7"/>
        <v>N</v>
      </c>
      <c r="Z114" s="28" t="str">
        <f t="shared" si="8"/>
        <v>N</v>
      </c>
      <c r="AA114" s="27">
        <f t="shared" si="9"/>
        <v>156520</v>
      </c>
    </row>
    <row r="115" spans="1:27" x14ac:dyDescent="0.25">
      <c r="A115" s="7" t="s">
        <v>288</v>
      </c>
      <c r="B115" s="8" t="s">
        <v>106</v>
      </c>
      <c r="C115" s="9">
        <v>11558</v>
      </c>
      <c r="D115" s="9">
        <v>10960</v>
      </c>
      <c r="E115" s="9">
        <v>9407</v>
      </c>
      <c r="F115" s="9">
        <v>8648</v>
      </c>
      <c r="G115" s="10">
        <v>0.112163691</v>
      </c>
      <c r="H115" s="9">
        <v>10731</v>
      </c>
      <c r="I115" s="9">
        <v>9945</v>
      </c>
      <c r="J115" s="9">
        <v>8314</v>
      </c>
      <c r="K115" s="9">
        <v>8017</v>
      </c>
      <c r="L115" s="10">
        <v>0.11281571999999999</v>
      </c>
      <c r="M115" s="10">
        <v>7.1755593000000006E-2</v>
      </c>
      <c r="N115" s="10">
        <v>7.1853542000000006E-2</v>
      </c>
      <c r="O115" s="10">
        <v>8.5806241000000005E-2</v>
      </c>
      <c r="P115" s="10">
        <v>4.8171800000000001E-4</v>
      </c>
      <c r="Q115" s="10">
        <v>0.22105309000000001</v>
      </c>
      <c r="R115" s="10">
        <v>0.15683503400000001</v>
      </c>
      <c r="S115" s="11">
        <v>8132</v>
      </c>
      <c r="T115" s="9">
        <v>11560</v>
      </c>
      <c r="U115" s="9">
        <v>830</v>
      </c>
      <c r="V115" s="20">
        <v>831</v>
      </c>
      <c r="W115" s="27">
        <f t="shared" si="5"/>
        <v>831000</v>
      </c>
      <c r="X115" s="27">
        <f t="shared" si="6"/>
        <v>368600</v>
      </c>
      <c r="Y115" s="28" t="str">
        <f t="shared" si="7"/>
        <v>N</v>
      </c>
      <c r="Z115" s="28" t="str">
        <f t="shared" si="8"/>
        <v>N</v>
      </c>
      <c r="AA115" s="27">
        <f t="shared" si="9"/>
        <v>462400</v>
      </c>
    </row>
    <row r="116" spans="1:27" x14ac:dyDescent="0.25">
      <c r="A116" s="7" t="s">
        <v>288</v>
      </c>
      <c r="B116" s="8" t="s">
        <v>107</v>
      </c>
      <c r="C116" s="9">
        <v>431</v>
      </c>
      <c r="D116" s="9">
        <v>461</v>
      </c>
      <c r="E116" s="9">
        <v>404</v>
      </c>
      <c r="F116" s="9">
        <v>401</v>
      </c>
      <c r="G116" s="10">
        <v>2.4234700000000001E-2</v>
      </c>
      <c r="H116" s="9">
        <v>361</v>
      </c>
      <c r="I116" s="9">
        <v>369</v>
      </c>
      <c r="J116" s="9">
        <v>448</v>
      </c>
      <c r="K116" s="9">
        <v>372</v>
      </c>
      <c r="L116" s="10">
        <v>-1.0016000000000001E-2</v>
      </c>
      <c r="M116" s="10">
        <v>0.162594828</v>
      </c>
      <c r="N116" s="10">
        <v>0.16468835500000001</v>
      </c>
      <c r="O116" s="10">
        <v>9.1527806000000003E-2</v>
      </c>
      <c r="P116" s="10">
        <v>9.1385300000000003E-2</v>
      </c>
      <c r="Q116" s="10">
        <v>0.18508169199999999</v>
      </c>
      <c r="R116" s="10">
        <v>0</v>
      </c>
      <c r="S116" s="11">
        <v>802</v>
      </c>
      <c r="T116" s="9">
        <v>431</v>
      </c>
      <c r="U116" s="9">
        <v>70</v>
      </c>
      <c r="V116" s="20">
        <v>71</v>
      </c>
      <c r="W116" s="27">
        <f t="shared" si="5"/>
        <v>71000</v>
      </c>
      <c r="X116" s="27">
        <f t="shared" si="6"/>
        <v>53760</v>
      </c>
      <c r="Y116" s="28" t="str">
        <f t="shared" si="7"/>
        <v>N</v>
      </c>
      <c r="Z116" s="28" t="str">
        <f t="shared" si="8"/>
        <v>N</v>
      </c>
      <c r="AA116" s="27">
        <f t="shared" si="9"/>
        <v>17240</v>
      </c>
    </row>
    <row r="117" spans="1:27" x14ac:dyDescent="0.25">
      <c r="A117" s="7" t="s">
        <v>288</v>
      </c>
      <c r="B117" s="8" t="s">
        <v>108</v>
      </c>
      <c r="C117" s="9">
        <v>1640</v>
      </c>
      <c r="D117" s="9">
        <v>1331</v>
      </c>
      <c r="E117" s="9">
        <v>1218</v>
      </c>
      <c r="F117" s="9">
        <v>1100</v>
      </c>
      <c r="G117" s="10">
        <v>0.16360498600000001</v>
      </c>
      <c r="H117" s="9">
        <v>2117</v>
      </c>
      <c r="I117" s="9">
        <v>1687</v>
      </c>
      <c r="J117" s="9">
        <v>1630</v>
      </c>
      <c r="K117" s="9">
        <v>1783</v>
      </c>
      <c r="L117" s="10">
        <v>6.2389199999999999E-2</v>
      </c>
      <c r="M117" s="10">
        <v>-0.290814195</v>
      </c>
      <c r="N117" s="10">
        <v>-0.290814195</v>
      </c>
      <c r="O117" s="10">
        <v>-0.29718244399999999</v>
      </c>
      <c r="P117" s="10">
        <v>5.9324E-3</v>
      </c>
      <c r="Q117" s="10">
        <v>0.115166331</v>
      </c>
      <c r="R117" s="10">
        <v>1.8865300000000002E-2</v>
      </c>
      <c r="S117" s="11">
        <v>1054</v>
      </c>
      <c r="T117" s="9">
        <v>1640</v>
      </c>
      <c r="U117" s="9">
        <v>-477</v>
      </c>
      <c r="V117" s="20">
        <v>-477</v>
      </c>
      <c r="W117" s="27">
        <f t="shared" si="5"/>
        <v>-477000</v>
      </c>
      <c r="X117" s="27">
        <f t="shared" si="6"/>
        <v>-542600</v>
      </c>
      <c r="Y117" s="28" t="str">
        <f t="shared" si="7"/>
        <v>Y</v>
      </c>
      <c r="Z117" s="28" t="str">
        <f t="shared" si="8"/>
        <v>N</v>
      </c>
      <c r="AA117" s="27">
        <f t="shared" si="9"/>
        <v>65600</v>
      </c>
    </row>
    <row r="118" spans="1:27" x14ac:dyDescent="0.25">
      <c r="A118" s="7" t="s">
        <v>288</v>
      </c>
      <c r="B118" s="8" t="s">
        <v>109</v>
      </c>
      <c r="C118" s="9">
        <v>3758</v>
      </c>
      <c r="D118" s="9">
        <v>2577</v>
      </c>
      <c r="E118" s="9">
        <v>2229</v>
      </c>
      <c r="F118" s="9">
        <v>1928</v>
      </c>
      <c r="G118" s="10">
        <v>0.31656841600000002</v>
      </c>
      <c r="H118" s="9">
        <v>3152</v>
      </c>
      <c r="I118" s="9">
        <v>2541</v>
      </c>
      <c r="J118" s="9">
        <v>1592</v>
      </c>
      <c r="K118" s="9">
        <v>1506</v>
      </c>
      <c r="L118" s="10">
        <v>0.36426249199999999</v>
      </c>
      <c r="M118" s="10">
        <v>0.16146801999999999</v>
      </c>
      <c r="N118" s="10">
        <v>0.16146801999999999</v>
      </c>
      <c r="O118" s="10">
        <v>0.15356668400000001</v>
      </c>
      <c r="P118" s="10">
        <v>9.9982000000000005E-3</v>
      </c>
      <c r="Q118" s="10">
        <v>0.26808342499999999</v>
      </c>
      <c r="R118" s="10">
        <v>0</v>
      </c>
      <c r="S118" s="11">
        <v>2596</v>
      </c>
      <c r="T118" s="9">
        <v>3758</v>
      </c>
      <c r="U118" s="9">
        <v>607</v>
      </c>
      <c r="V118" s="20">
        <v>607</v>
      </c>
      <c r="W118" s="27">
        <f t="shared" si="5"/>
        <v>607000</v>
      </c>
      <c r="X118" s="27">
        <f t="shared" si="6"/>
        <v>456680</v>
      </c>
      <c r="Y118" s="28" t="str">
        <f t="shared" si="7"/>
        <v>N</v>
      </c>
      <c r="Z118" s="28" t="str">
        <f t="shared" si="8"/>
        <v>N</v>
      </c>
      <c r="AA118" s="27">
        <f t="shared" si="9"/>
        <v>150320</v>
      </c>
    </row>
    <row r="119" spans="1:27" x14ac:dyDescent="0.25">
      <c r="A119" s="7" t="s">
        <v>288</v>
      </c>
      <c r="B119" s="8" t="s">
        <v>110</v>
      </c>
      <c r="C119" s="9">
        <v>3305</v>
      </c>
      <c r="D119" s="9">
        <v>3689</v>
      </c>
      <c r="E119" s="9">
        <v>3177</v>
      </c>
      <c r="F119" s="9">
        <v>2564</v>
      </c>
      <c r="G119" s="10">
        <v>9.6408328000000001E-2</v>
      </c>
      <c r="H119" s="9">
        <v>2336</v>
      </c>
      <c r="I119" s="9">
        <v>2577</v>
      </c>
      <c r="J119" s="9">
        <v>2292</v>
      </c>
      <c r="K119" s="9">
        <v>1886</v>
      </c>
      <c r="L119" s="10">
        <v>7.9472798999999997E-2</v>
      </c>
      <c r="M119" s="10">
        <v>0.29489456800000002</v>
      </c>
      <c r="N119" s="10">
        <v>0.29489456800000002</v>
      </c>
      <c r="O119" s="10">
        <v>0.29301243599999999</v>
      </c>
      <c r="P119" s="10">
        <v>1.5269400000000001E-3</v>
      </c>
      <c r="Q119" s="10">
        <v>0.72345746799999999</v>
      </c>
      <c r="R119" s="10">
        <v>1.39708E-2</v>
      </c>
      <c r="S119" s="11">
        <v>2500</v>
      </c>
      <c r="T119" s="9">
        <v>3313</v>
      </c>
      <c r="U119" s="9">
        <v>977</v>
      </c>
      <c r="V119" s="20">
        <v>977</v>
      </c>
      <c r="W119" s="27">
        <f t="shared" si="5"/>
        <v>977000</v>
      </c>
      <c r="X119" s="27">
        <f t="shared" si="6"/>
        <v>844480</v>
      </c>
      <c r="Y119" s="28" t="str">
        <f t="shared" si="7"/>
        <v>N</v>
      </c>
      <c r="Z119" s="28" t="str">
        <f t="shared" si="8"/>
        <v>N</v>
      </c>
      <c r="AA119" s="27">
        <f t="shared" si="9"/>
        <v>132520</v>
      </c>
    </row>
    <row r="120" spans="1:27" x14ac:dyDescent="0.25">
      <c r="A120" s="7" t="s">
        <v>288</v>
      </c>
      <c r="B120" s="8" t="s">
        <v>111</v>
      </c>
      <c r="C120" s="9">
        <v>3539</v>
      </c>
      <c r="D120" s="9">
        <v>3158</v>
      </c>
      <c r="E120" s="9">
        <v>3631</v>
      </c>
      <c r="F120" s="9">
        <v>3577</v>
      </c>
      <c r="G120" s="10">
        <v>-3.5159000000000002E-3</v>
      </c>
      <c r="H120" s="9">
        <v>1594</v>
      </c>
      <c r="I120" s="9">
        <v>1213</v>
      </c>
      <c r="J120" s="9">
        <v>1286</v>
      </c>
      <c r="K120" s="9">
        <v>1457</v>
      </c>
      <c r="L120" s="10">
        <v>3.1370700000000001E-2</v>
      </c>
      <c r="M120" s="10">
        <v>0.54949379399999998</v>
      </c>
      <c r="N120" s="10">
        <v>0.54949379399999998</v>
      </c>
      <c r="O120" s="10">
        <v>0.60368966000000002</v>
      </c>
      <c r="P120" s="10">
        <v>6.6192200000000003E-3</v>
      </c>
      <c r="Q120" s="10">
        <v>0.210503459</v>
      </c>
      <c r="R120" s="10">
        <v>2.5159399999999998E-2</v>
      </c>
      <c r="S120" s="11">
        <v>2164</v>
      </c>
      <c r="T120" s="9">
        <v>3539</v>
      </c>
      <c r="U120" s="9">
        <v>1945</v>
      </c>
      <c r="V120" s="20">
        <v>1945</v>
      </c>
      <c r="W120" s="27">
        <f t="shared" si="5"/>
        <v>1945000</v>
      </c>
      <c r="X120" s="27">
        <f t="shared" si="6"/>
        <v>1803440</v>
      </c>
      <c r="Y120" s="28" t="str">
        <f t="shared" si="7"/>
        <v>N</v>
      </c>
      <c r="Z120" s="28" t="str">
        <f t="shared" si="8"/>
        <v>N</v>
      </c>
      <c r="AA120" s="27">
        <f t="shared" si="9"/>
        <v>141560</v>
      </c>
    </row>
    <row r="121" spans="1:27" x14ac:dyDescent="0.25">
      <c r="A121" s="7" t="s">
        <v>288</v>
      </c>
      <c r="B121" s="8" t="s">
        <v>112</v>
      </c>
      <c r="C121" s="9">
        <v>4831</v>
      </c>
      <c r="D121" s="9">
        <v>4713</v>
      </c>
      <c r="E121" s="9">
        <v>4711</v>
      </c>
      <c r="F121" s="9">
        <v>4725</v>
      </c>
      <c r="G121" s="10">
        <v>7.48943E-3</v>
      </c>
      <c r="H121" s="9">
        <v>2696</v>
      </c>
      <c r="I121" s="9">
        <v>2413</v>
      </c>
      <c r="J121" s="9">
        <v>2881</v>
      </c>
      <c r="K121" s="9">
        <v>2974</v>
      </c>
      <c r="L121" s="10">
        <v>-3.1137999999999999E-2</v>
      </c>
      <c r="M121" s="10">
        <v>0.44195733300000001</v>
      </c>
      <c r="N121" s="10">
        <v>0.44195733300000001</v>
      </c>
      <c r="O121" s="10">
        <v>0.439526535</v>
      </c>
      <c r="P121" s="10">
        <v>5.2380400000000002E-3</v>
      </c>
      <c r="Q121" s="10">
        <v>0.44282546099999998</v>
      </c>
      <c r="R121" s="10">
        <v>0.10541091800000001</v>
      </c>
      <c r="S121" s="11">
        <v>1942</v>
      </c>
      <c r="T121" s="9">
        <v>4831</v>
      </c>
      <c r="U121" s="9">
        <v>2135</v>
      </c>
      <c r="V121" s="20">
        <v>2135</v>
      </c>
      <c r="W121" s="27">
        <f t="shared" si="5"/>
        <v>2135000</v>
      </c>
      <c r="X121" s="27">
        <f t="shared" si="6"/>
        <v>1941760</v>
      </c>
      <c r="Y121" s="28" t="str">
        <f t="shared" si="7"/>
        <v>N</v>
      </c>
      <c r="Z121" s="28" t="str">
        <f t="shared" si="8"/>
        <v>N</v>
      </c>
      <c r="AA121" s="27">
        <f t="shared" si="9"/>
        <v>193240</v>
      </c>
    </row>
    <row r="122" spans="1:27" x14ac:dyDescent="0.25">
      <c r="A122" s="7" t="s">
        <v>288</v>
      </c>
      <c r="B122" s="8" t="s">
        <v>113</v>
      </c>
      <c r="C122" s="9">
        <v>2759</v>
      </c>
      <c r="D122" s="9">
        <v>2925</v>
      </c>
      <c r="E122" s="9">
        <v>2986</v>
      </c>
      <c r="F122" s="9">
        <v>3128</v>
      </c>
      <c r="G122" s="10">
        <v>-3.9322999999999997E-2</v>
      </c>
      <c r="H122" s="9">
        <v>1383</v>
      </c>
      <c r="I122" s="9">
        <v>1737</v>
      </c>
      <c r="J122" s="9">
        <v>1950</v>
      </c>
      <c r="K122" s="9">
        <v>1885</v>
      </c>
      <c r="L122" s="10">
        <v>-8.8786205000000007E-2</v>
      </c>
      <c r="M122" s="10">
        <v>0.49878269800000002</v>
      </c>
      <c r="N122" s="10">
        <v>0.49936744399999999</v>
      </c>
      <c r="O122" s="10">
        <v>0.41549163700000002</v>
      </c>
      <c r="P122" s="10">
        <v>1.1093799999999999E-2</v>
      </c>
      <c r="Q122" s="10">
        <v>0.21783544899999999</v>
      </c>
      <c r="R122" s="10">
        <v>0</v>
      </c>
      <c r="S122" s="11">
        <v>4012</v>
      </c>
      <c r="T122" s="9">
        <v>2759</v>
      </c>
      <c r="U122" s="9">
        <v>1376</v>
      </c>
      <c r="V122" s="20">
        <v>1380</v>
      </c>
      <c r="W122" s="27">
        <f t="shared" si="5"/>
        <v>1380000</v>
      </c>
      <c r="X122" s="27">
        <f t="shared" si="6"/>
        <v>1269640</v>
      </c>
      <c r="Y122" s="28" t="str">
        <f t="shared" si="7"/>
        <v>N</v>
      </c>
      <c r="Z122" s="28" t="str">
        <f t="shared" si="8"/>
        <v>N</v>
      </c>
      <c r="AA122" s="27">
        <f t="shared" si="9"/>
        <v>110360</v>
      </c>
    </row>
    <row r="123" spans="1:27" x14ac:dyDescent="0.25">
      <c r="A123" s="7" t="s">
        <v>288</v>
      </c>
      <c r="B123" s="8" t="s">
        <v>114</v>
      </c>
      <c r="C123" s="9">
        <v>6133</v>
      </c>
      <c r="D123" s="9">
        <v>5991</v>
      </c>
      <c r="E123" s="9">
        <v>6070</v>
      </c>
      <c r="F123" s="9">
        <v>5962</v>
      </c>
      <c r="G123" s="10">
        <v>9.5324999999999993E-3</v>
      </c>
      <c r="H123" s="9">
        <v>2431</v>
      </c>
      <c r="I123" s="9">
        <v>2553</v>
      </c>
      <c r="J123" s="9">
        <v>2547</v>
      </c>
      <c r="K123" s="9">
        <v>2512</v>
      </c>
      <c r="L123" s="10">
        <v>-1.0758999999999999E-2</v>
      </c>
      <c r="M123" s="10">
        <v>0.60361408800000005</v>
      </c>
      <c r="N123" s="10">
        <v>0.60406012899999995</v>
      </c>
      <c r="O123" s="10">
        <v>0.58666490900000001</v>
      </c>
      <c r="P123" s="10">
        <v>2.18309E-2</v>
      </c>
      <c r="Q123" s="10">
        <v>0.22100589500000001</v>
      </c>
      <c r="R123" s="10">
        <v>5.1296700000000002E-4</v>
      </c>
      <c r="S123" s="11">
        <v>8195</v>
      </c>
      <c r="T123" s="9">
        <v>6133</v>
      </c>
      <c r="U123" s="9">
        <v>3702</v>
      </c>
      <c r="V123" s="20">
        <v>3709</v>
      </c>
      <c r="W123" s="27">
        <f t="shared" si="5"/>
        <v>3709000</v>
      </c>
      <c r="X123" s="27">
        <f t="shared" si="6"/>
        <v>3463680</v>
      </c>
      <c r="Y123" s="28" t="str">
        <f t="shared" si="7"/>
        <v>N</v>
      </c>
      <c r="Z123" s="28" t="str">
        <f t="shared" si="8"/>
        <v>N</v>
      </c>
      <c r="AA123" s="27">
        <f t="shared" si="9"/>
        <v>245320</v>
      </c>
    </row>
    <row r="124" spans="1:27" x14ac:dyDescent="0.25">
      <c r="A124" s="7" t="s">
        <v>288</v>
      </c>
      <c r="B124" s="8" t="s">
        <v>115</v>
      </c>
      <c r="C124" s="9">
        <v>3456</v>
      </c>
      <c r="D124" s="9">
        <v>3549</v>
      </c>
      <c r="E124" s="9">
        <v>3524</v>
      </c>
      <c r="F124" s="9">
        <v>3454</v>
      </c>
      <c r="G124" s="10">
        <v>1.1907499999999999E-4</v>
      </c>
      <c r="H124" s="9">
        <v>1670</v>
      </c>
      <c r="I124" s="9">
        <v>1452</v>
      </c>
      <c r="J124" s="9">
        <v>1863</v>
      </c>
      <c r="K124" s="9">
        <v>1545</v>
      </c>
      <c r="L124" s="10">
        <v>2.6957600000000002E-2</v>
      </c>
      <c r="M124" s="10">
        <v>0.51665401600000005</v>
      </c>
      <c r="N124" s="10">
        <v>0.51736853900000002</v>
      </c>
      <c r="O124" s="10">
        <v>0.52676618399999997</v>
      </c>
      <c r="P124" s="10">
        <v>1.19766E-2</v>
      </c>
      <c r="Q124" s="10">
        <v>0.23100821499999999</v>
      </c>
      <c r="R124" s="10">
        <v>0</v>
      </c>
      <c r="S124" s="11">
        <v>4817</v>
      </c>
      <c r="T124" s="9">
        <v>3456</v>
      </c>
      <c r="U124" s="9">
        <v>1785</v>
      </c>
      <c r="V124" s="20">
        <v>1790</v>
      </c>
      <c r="W124" s="27">
        <f t="shared" si="5"/>
        <v>1790000</v>
      </c>
      <c r="X124" s="27">
        <f t="shared" si="6"/>
        <v>1651760</v>
      </c>
      <c r="Y124" s="28" t="str">
        <f t="shared" si="7"/>
        <v>N</v>
      </c>
      <c r="Z124" s="28" t="str">
        <f t="shared" si="8"/>
        <v>N</v>
      </c>
      <c r="AA124" s="27">
        <f t="shared" si="9"/>
        <v>138240</v>
      </c>
    </row>
    <row r="125" spans="1:27" x14ac:dyDescent="0.25">
      <c r="A125" s="7" t="s">
        <v>288</v>
      </c>
      <c r="B125" s="8" t="s">
        <v>116</v>
      </c>
      <c r="C125" s="9">
        <v>3674</v>
      </c>
      <c r="D125" s="9">
        <v>3162</v>
      </c>
      <c r="E125" s="9">
        <v>3146</v>
      </c>
      <c r="F125" s="9">
        <v>2734</v>
      </c>
      <c r="G125" s="10">
        <v>0.114543227</v>
      </c>
      <c r="H125" s="9">
        <v>2647</v>
      </c>
      <c r="I125" s="9">
        <v>2239</v>
      </c>
      <c r="J125" s="9">
        <v>2154</v>
      </c>
      <c r="K125" s="9">
        <v>2131</v>
      </c>
      <c r="L125" s="10">
        <v>8.0717608999999996E-2</v>
      </c>
      <c r="M125" s="10">
        <v>0.279401028</v>
      </c>
      <c r="N125" s="10">
        <v>0.277586159</v>
      </c>
      <c r="O125" s="10">
        <v>0.29150815800000002</v>
      </c>
      <c r="P125" s="10">
        <v>0</v>
      </c>
      <c r="Q125" s="10">
        <v>0.117212256</v>
      </c>
      <c r="R125" s="10">
        <v>2.1225299999999999E-2</v>
      </c>
      <c r="S125" s="11">
        <v>553</v>
      </c>
      <c r="T125" s="9">
        <v>3674</v>
      </c>
      <c r="U125" s="9">
        <v>1026</v>
      </c>
      <c r="V125" s="20">
        <v>1017</v>
      </c>
      <c r="W125" s="27">
        <f t="shared" si="5"/>
        <v>1017000</v>
      </c>
      <c r="X125" s="27">
        <f t="shared" si="6"/>
        <v>870040</v>
      </c>
      <c r="Y125" s="28" t="str">
        <f t="shared" si="7"/>
        <v>N</v>
      </c>
      <c r="Z125" s="28" t="str">
        <f t="shared" si="8"/>
        <v>N</v>
      </c>
      <c r="AA125" s="27">
        <f t="shared" si="9"/>
        <v>146960</v>
      </c>
    </row>
    <row r="126" spans="1:27" x14ac:dyDescent="0.25">
      <c r="A126" s="7" t="s">
        <v>288</v>
      </c>
      <c r="B126" s="8" t="s">
        <v>117</v>
      </c>
      <c r="C126" s="9">
        <v>11047</v>
      </c>
      <c r="D126" s="9">
        <v>11123</v>
      </c>
      <c r="E126" s="9">
        <v>11461</v>
      </c>
      <c r="F126" s="9">
        <v>10945</v>
      </c>
      <c r="G126" s="10">
        <v>3.1038200000000002E-3</v>
      </c>
      <c r="H126" s="9">
        <v>7014</v>
      </c>
      <c r="I126" s="9">
        <v>6731</v>
      </c>
      <c r="J126" s="9">
        <v>7403</v>
      </c>
      <c r="K126" s="9">
        <v>6288</v>
      </c>
      <c r="L126" s="10">
        <v>3.8485699999999998E-2</v>
      </c>
      <c r="M126" s="10">
        <v>0.36512497999999999</v>
      </c>
      <c r="N126" s="10">
        <v>0.36552666</v>
      </c>
      <c r="O126" s="10">
        <v>0.37152991800000001</v>
      </c>
      <c r="P126" s="10">
        <v>6.2472700000000001E-3</v>
      </c>
      <c r="Q126" s="10">
        <v>0.11842156</v>
      </c>
      <c r="R126" s="10">
        <v>5.8456899999999999E-2</v>
      </c>
      <c r="S126" s="11">
        <v>4932</v>
      </c>
      <c r="T126" s="9">
        <v>11047</v>
      </c>
      <c r="U126" s="9">
        <v>4034</v>
      </c>
      <c r="V126" s="20">
        <v>4041</v>
      </c>
      <c r="W126" s="27">
        <f t="shared" si="5"/>
        <v>4041000</v>
      </c>
      <c r="X126" s="27">
        <f t="shared" si="6"/>
        <v>3599120</v>
      </c>
      <c r="Y126" s="28" t="str">
        <f t="shared" si="7"/>
        <v>N</v>
      </c>
      <c r="Z126" s="28" t="str">
        <f t="shared" si="8"/>
        <v>N</v>
      </c>
      <c r="AA126" s="27">
        <f t="shared" si="9"/>
        <v>441880</v>
      </c>
    </row>
    <row r="127" spans="1:27" x14ac:dyDescent="0.25">
      <c r="A127" s="7" t="s">
        <v>288</v>
      </c>
      <c r="B127" s="8" t="s">
        <v>118</v>
      </c>
      <c r="C127" s="9">
        <v>2821</v>
      </c>
      <c r="D127" s="9">
        <v>1874</v>
      </c>
      <c r="E127" s="9" t="s">
        <v>312</v>
      </c>
      <c r="F127" s="9" t="s">
        <v>312</v>
      </c>
      <c r="G127" s="9" t="s">
        <v>312</v>
      </c>
      <c r="H127" s="9">
        <v>3534</v>
      </c>
      <c r="I127" s="9">
        <v>3022</v>
      </c>
      <c r="J127" s="9" t="s">
        <v>312</v>
      </c>
      <c r="K127" s="9" t="s">
        <v>312</v>
      </c>
      <c r="L127" s="9" t="s">
        <v>312</v>
      </c>
      <c r="M127" s="10">
        <v>-0.25244633399999999</v>
      </c>
      <c r="N127" s="10">
        <v>-0.25219646800000001</v>
      </c>
      <c r="O127" s="9" t="s">
        <v>312</v>
      </c>
      <c r="P127" s="10">
        <v>5.5829900000000003E-3</v>
      </c>
      <c r="Q127" s="10">
        <v>8.6939817000000003E-2</v>
      </c>
      <c r="R127" s="10">
        <v>3.0499100000000001E-2</v>
      </c>
      <c r="S127" s="11">
        <v>1107</v>
      </c>
      <c r="T127" s="9">
        <v>2821</v>
      </c>
      <c r="U127" s="9">
        <v>-712</v>
      </c>
      <c r="V127" s="20">
        <v>-712</v>
      </c>
      <c r="W127" s="27">
        <f t="shared" si="5"/>
        <v>-712000</v>
      </c>
      <c r="X127" s="27">
        <f t="shared" si="6"/>
        <v>-824840</v>
      </c>
      <c r="Y127" s="28" t="str">
        <f t="shared" si="7"/>
        <v>Y</v>
      </c>
      <c r="Z127" s="28" t="str">
        <f t="shared" si="8"/>
        <v>N</v>
      </c>
      <c r="AA127" s="27">
        <f t="shared" si="9"/>
        <v>112840</v>
      </c>
    </row>
    <row r="128" spans="1:27" x14ac:dyDescent="0.25">
      <c r="A128" s="7" t="s">
        <v>288</v>
      </c>
      <c r="B128" s="8" t="s">
        <v>119</v>
      </c>
      <c r="C128" s="9">
        <v>20803</v>
      </c>
      <c r="D128" s="9">
        <v>6810</v>
      </c>
      <c r="E128" s="9">
        <v>7256</v>
      </c>
      <c r="F128" s="9">
        <v>6863</v>
      </c>
      <c r="G128" s="10">
        <v>0.67707613600000005</v>
      </c>
      <c r="H128" s="9">
        <v>14031</v>
      </c>
      <c r="I128" s="9">
        <v>5908</v>
      </c>
      <c r="J128" s="9">
        <v>6943</v>
      </c>
      <c r="K128" s="9">
        <v>6647</v>
      </c>
      <c r="L128" s="10">
        <v>0.370243233</v>
      </c>
      <c r="M128" s="10">
        <v>0.32633506299999998</v>
      </c>
      <c r="N128" s="10">
        <v>0.325698671</v>
      </c>
      <c r="O128" s="10">
        <v>0.22932394</v>
      </c>
      <c r="P128" s="10">
        <v>1.37375E-3</v>
      </c>
      <c r="Q128" s="10">
        <v>0.175935019</v>
      </c>
      <c r="R128" s="10">
        <v>7.5355619999999998E-2</v>
      </c>
      <c r="S128" s="11">
        <v>3291</v>
      </c>
      <c r="T128" s="9">
        <v>20828</v>
      </c>
      <c r="U128" s="9">
        <v>6797</v>
      </c>
      <c r="V128" s="20">
        <v>6777</v>
      </c>
      <c r="W128" s="27">
        <f t="shared" si="5"/>
        <v>6777000</v>
      </c>
      <c r="X128" s="27">
        <f t="shared" si="6"/>
        <v>5943880</v>
      </c>
      <c r="Y128" s="28" t="str">
        <f t="shared" si="7"/>
        <v>N</v>
      </c>
      <c r="Z128" s="28" t="str">
        <f t="shared" si="8"/>
        <v>N</v>
      </c>
      <c r="AA128" s="27">
        <f t="shared" si="9"/>
        <v>833120</v>
      </c>
    </row>
    <row r="129" spans="1:27" x14ac:dyDescent="0.25">
      <c r="A129" s="7" t="s">
        <v>288</v>
      </c>
      <c r="B129" s="8" t="s">
        <v>120</v>
      </c>
      <c r="C129" s="9">
        <v>4685</v>
      </c>
      <c r="D129" s="9">
        <v>4608</v>
      </c>
      <c r="E129" s="9">
        <v>4329</v>
      </c>
      <c r="F129" s="9">
        <v>4225</v>
      </c>
      <c r="G129" s="10">
        <v>3.6250999999999999E-2</v>
      </c>
      <c r="H129" s="9">
        <v>3970</v>
      </c>
      <c r="I129" s="9">
        <v>3669</v>
      </c>
      <c r="J129" s="9">
        <v>3262</v>
      </c>
      <c r="K129" s="9">
        <v>3175</v>
      </c>
      <c r="L129" s="10">
        <v>8.3465419999999999E-2</v>
      </c>
      <c r="M129" s="10">
        <v>0.152455655</v>
      </c>
      <c r="N129" s="10">
        <v>0.15247139500000001</v>
      </c>
      <c r="O129" s="10">
        <v>0.19968327299999999</v>
      </c>
      <c r="P129" s="10">
        <v>0</v>
      </c>
      <c r="Q129" s="10">
        <v>0.44998212199999998</v>
      </c>
      <c r="R129" s="10">
        <v>4.3276700000000001E-2</v>
      </c>
      <c r="S129" s="11">
        <v>4223</v>
      </c>
      <c r="T129" s="9">
        <v>4685</v>
      </c>
      <c r="U129" s="9">
        <v>714</v>
      </c>
      <c r="V129" s="20">
        <v>714</v>
      </c>
      <c r="W129" s="27">
        <f t="shared" si="5"/>
        <v>714000</v>
      </c>
      <c r="X129" s="27">
        <f t="shared" si="6"/>
        <v>526600</v>
      </c>
      <c r="Y129" s="28" t="str">
        <f t="shared" si="7"/>
        <v>N</v>
      </c>
      <c r="Z129" s="28" t="str">
        <f t="shared" si="8"/>
        <v>N</v>
      </c>
      <c r="AA129" s="27">
        <f t="shared" si="9"/>
        <v>187400</v>
      </c>
    </row>
    <row r="130" spans="1:27" x14ac:dyDescent="0.25">
      <c r="A130" s="7" t="s">
        <v>288</v>
      </c>
      <c r="B130" s="8" t="s">
        <v>121</v>
      </c>
      <c r="C130" s="9">
        <v>1999</v>
      </c>
      <c r="D130" s="9">
        <v>2023</v>
      </c>
      <c r="E130" s="9">
        <v>1861</v>
      </c>
      <c r="F130" s="9">
        <v>2014</v>
      </c>
      <c r="G130" s="10">
        <v>-2.5179999999999998E-3</v>
      </c>
      <c r="H130" s="9">
        <v>1993</v>
      </c>
      <c r="I130" s="9">
        <v>1915</v>
      </c>
      <c r="J130" s="9">
        <v>1806</v>
      </c>
      <c r="K130" s="9">
        <v>1986</v>
      </c>
      <c r="L130" s="10">
        <v>1.2526900000000001E-3</v>
      </c>
      <c r="M130" s="10">
        <v>2.8293200000000002E-3</v>
      </c>
      <c r="N130" s="10">
        <v>-1.2172000000000001E-2</v>
      </c>
      <c r="O130" s="10">
        <v>2.69894E-2</v>
      </c>
      <c r="P130" s="10">
        <v>8.9953299999999999E-4</v>
      </c>
      <c r="Q130" s="10">
        <v>0.467768605</v>
      </c>
      <c r="R130" s="10">
        <v>2.6499700000000001E-2</v>
      </c>
      <c r="S130" s="11">
        <v>1930</v>
      </c>
      <c r="T130" s="9">
        <v>1999</v>
      </c>
      <c r="U130" s="9">
        <v>6</v>
      </c>
      <c r="V130" s="20">
        <v>-24</v>
      </c>
      <c r="W130" s="27">
        <f t="shared" si="5"/>
        <v>-24000</v>
      </c>
      <c r="X130" s="27">
        <f t="shared" si="6"/>
        <v>-103960</v>
      </c>
      <c r="Y130" s="28" t="str">
        <f t="shared" si="7"/>
        <v>Y</v>
      </c>
      <c r="Z130" s="28" t="str">
        <f t="shared" si="8"/>
        <v>N</v>
      </c>
      <c r="AA130" s="27">
        <f t="shared" si="9"/>
        <v>79960</v>
      </c>
    </row>
    <row r="131" spans="1:27" x14ac:dyDescent="0.25">
      <c r="A131" s="7" t="s">
        <v>288</v>
      </c>
      <c r="B131" s="8" t="s">
        <v>122</v>
      </c>
      <c r="C131" s="9">
        <v>3315</v>
      </c>
      <c r="D131" s="9">
        <v>2907</v>
      </c>
      <c r="E131" s="9">
        <v>2393</v>
      </c>
      <c r="F131" s="9">
        <v>2398</v>
      </c>
      <c r="G131" s="10">
        <v>0.127567287</v>
      </c>
      <c r="H131" s="9">
        <v>2768</v>
      </c>
      <c r="I131" s="9">
        <v>2585</v>
      </c>
      <c r="J131" s="9">
        <v>2220</v>
      </c>
      <c r="K131" s="9">
        <v>2258</v>
      </c>
      <c r="L131" s="10">
        <v>7.5315470999999995E-2</v>
      </c>
      <c r="M131" s="10">
        <v>0.16516140600000001</v>
      </c>
      <c r="N131" s="10">
        <v>0.165258086</v>
      </c>
      <c r="O131" s="10">
        <v>0.115143219</v>
      </c>
      <c r="P131" s="10">
        <v>0</v>
      </c>
      <c r="Q131" s="10">
        <v>0.40695168900000001</v>
      </c>
      <c r="R131" s="10">
        <v>6.5173255999999999E-2</v>
      </c>
      <c r="S131" s="11">
        <v>3632</v>
      </c>
      <c r="T131" s="9">
        <v>3315</v>
      </c>
      <c r="U131" s="9">
        <v>548</v>
      </c>
      <c r="V131" s="20">
        <v>548</v>
      </c>
      <c r="W131" s="27">
        <f t="shared" si="5"/>
        <v>548000</v>
      </c>
      <c r="X131" s="27">
        <f t="shared" si="6"/>
        <v>415400</v>
      </c>
      <c r="Y131" s="28" t="str">
        <f t="shared" si="7"/>
        <v>N</v>
      </c>
      <c r="Z131" s="28" t="str">
        <f t="shared" si="8"/>
        <v>N</v>
      </c>
      <c r="AA131" s="27">
        <f t="shared" si="9"/>
        <v>132600</v>
      </c>
    </row>
    <row r="132" spans="1:27" x14ac:dyDescent="0.25">
      <c r="A132" s="7" t="s">
        <v>288</v>
      </c>
      <c r="B132" s="8" t="s">
        <v>123</v>
      </c>
      <c r="C132" s="9">
        <v>5245</v>
      </c>
      <c r="D132" s="9">
        <v>6311</v>
      </c>
      <c r="E132" s="9">
        <v>6417</v>
      </c>
      <c r="F132" s="9">
        <v>7421</v>
      </c>
      <c r="G132" s="10">
        <v>-9.7723622999999996E-2</v>
      </c>
      <c r="H132" s="9">
        <v>2963</v>
      </c>
      <c r="I132" s="9">
        <v>3209</v>
      </c>
      <c r="J132" s="9">
        <v>3420</v>
      </c>
      <c r="K132" s="9">
        <v>3604</v>
      </c>
      <c r="L132" s="10">
        <v>-5.9325999999999997E-2</v>
      </c>
      <c r="M132" s="10">
        <v>0.43519932</v>
      </c>
      <c r="N132" s="10">
        <v>0.43519932</v>
      </c>
      <c r="O132" s="10">
        <v>0.46638852600000003</v>
      </c>
      <c r="P132" s="10">
        <v>2.2545399999999999E-4</v>
      </c>
      <c r="Q132" s="10">
        <v>0.29595231300000002</v>
      </c>
      <c r="R132" s="10">
        <v>8.1294274999999999E-2</v>
      </c>
      <c r="S132" s="11">
        <v>4773</v>
      </c>
      <c r="T132" s="9">
        <v>5245</v>
      </c>
      <c r="U132" s="9">
        <v>2283</v>
      </c>
      <c r="V132" s="20">
        <v>2283</v>
      </c>
      <c r="W132" s="27">
        <f t="shared" ref="W132:W195" si="10">V132*1000</f>
        <v>2283000</v>
      </c>
      <c r="X132" s="27">
        <f t="shared" ref="X132:X195" si="11">W132-(T132*1000*0.04)</f>
        <v>2073200</v>
      </c>
      <c r="Y132" s="28" t="str">
        <f t="shared" ref="Y132:Y195" si="12">IF(X132&lt;0,"Y","N")</f>
        <v>N</v>
      </c>
      <c r="Z132" s="28" t="str">
        <f t="shared" ref="Z132:Z195" si="13">IF(AND(W132&gt;0,X132&lt;0),"Y","N")</f>
        <v>N</v>
      </c>
      <c r="AA132" s="27">
        <f t="shared" ref="AA132:AA195" si="14">W132-X132</f>
        <v>209800</v>
      </c>
    </row>
    <row r="133" spans="1:27" x14ac:dyDescent="0.25">
      <c r="A133" s="7" t="s">
        <v>288</v>
      </c>
      <c r="B133" s="8" t="s">
        <v>124</v>
      </c>
      <c r="C133" s="9">
        <v>23941</v>
      </c>
      <c r="D133" s="9">
        <v>24425</v>
      </c>
      <c r="E133" s="9">
        <v>23504</v>
      </c>
      <c r="F133" s="9">
        <v>21337</v>
      </c>
      <c r="G133" s="10">
        <v>4.0695299999999997E-2</v>
      </c>
      <c r="H133" s="9">
        <v>14345</v>
      </c>
      <c r="I133" s="9">
        <v>13391</v>
      </c>
      <c r="J133" s="9">
        <v>12304</v>
      </c>
      <c r="K133" s="9">
        <v>11697</v>
      </c>
      <c r="L133" s="10">
        <v>7.5476863000000005E-2</v>
      </c>
      <c r="M133" s="10">
        <v>0.40026785999999998</v>
      </c>
      <c r="N133" s="10">
        <v>0.40026785999999998</v>
      </c>
      <c r="O133" s="10">
        <v>0.44287674199999999</v>
      </c>
      <c r="P133" s="10">
        <v>1.46385E-2</v>
      </c>
      <c r="Q133" s="10">
        <v>0.22489030099999999</v>
      </c>
      <c r="R133" s="10">
        <v>2.7892900000000002E-2</v>
      </c>
      <c r="S133" s="11">
        <v>11931</v>
      </c>
      <c r="T133" s="9">
        <v>23919</v>
      </c>
      <c r="U133" s="9">
        <v>9574</v>
      </c>
      <c r="V133" s="20">
        <v>9574</v>
      </c>
      <c r="W133" s="27">
        <f t="shared" si="10"/>
        <v>9574000</v>
      </c>
      <c r="X133" s="27">
        <f t="shared" si="11"/>
        <v>8617240</v>
      </c>
      <c r="Y133" s="28" t="str">
        <f t="shared" si="12"/>
        <v>N</v>
      </c>
      <c r="Z133" s="28" t="str">
        <f t="shared" si="13"/>
        <v>N</v>
      </c>
      <c r="AA133" s="27">
        <f t="shared" si="14"/>
        <v>956760</v>
      </c>
    </row>
    <row r="134" spans="1:27" x14ac:dyDescent="0.25">
      <c r="A134" s="7" t="s">
        <v>288</v>
      </c>
      <c r="B134" s="8" t="s">
        <v>125</v>
      </c>
      <c r="C134" s="9">
        <v>10114</v>
      </c>
      <c r="D134" s="9">
        <v>9921</v>
      </c>
      <c r="E134" s="9">
        <v>10106</v>
      </c>
      <c r="F134" s="9">
        <v>10583</v>
      </c>
      <c r="G134" s="10">
        <v>-1.4766E-2</v>
      </c>
      <c r="H134" s="9">
        <v>7935</v>
      </c>
      <c r="I134" s="9">
        <v>7996</v>
      </c>
      <c r="J134" s="9">
        <v>7950</v>
      </c>
      <c r="K134" s="9">
        <v>7965</v>
      </c>
      <c r="L134" s="10">
        <v>-1.2504E-3</v>
      </c>
      <c r="M134" s="10">
        <v>0.21544280800000001</v>
      </c>
      <c r="N134" s="10">
        <v>0.24801140399999999</v>
      </c>
      <c r="O134" s="10">
        <v>0.233760945</v>
      </c>
      <c r="P134" s="10">
        <v>5.1568899999999995E-4</v>
      </c>
      <c r="Q134" s="10">
        <v>0.300675527</v>
      </c>
      <c r="R134" s="10">
        <v>1.2763999999999999E-2</v>
      </c>
      <c r="S134" s="11">
        <v>7475</v>
      </c>
      <c r="T134" s="9">
        <v>10114</v>
      </c>
      <c r="U134" s="9">
        <v>2179</v>
      </c>
      <c r="V134" s="20">
        <v>2617</v>
      </c>
      <c r="W134" s="27">
        <f t="shared" si="10"/>
        <v>2617000</v>
      </c>
      <c r="X134" s="27">
        <f t="shared" si="11"/>
        <v>2212440</v>
      </c>
      <c r="Y134" s="28" t="str">
        <f t="shared" si="12"/>
        <v>N</v>
      </c>
      <c r="Z134" s="28" t="str">
        <f t="shared" si="13"/>
        <v>N</v>
      </c>
      <c r="AA134" s="27">
        <f t="shared" si="14"/>
        <v>404560</v>
      </c>
    </row>
    <row r="135" spans="1:27" x14ac:dyDescent="0.25">
      <c r="A135" s="7" t="s">
        <v>288</v>
      </c>
      <c r="B135" s="8" t="s">
        <v>126</v>
      </c>
      <c r="C135" s="9">
        <v>7509</v>
      </c>
      <c r="D135" s="9">
        <v>7510</v>
      </c>
      <c r="E135" s="9">
        <v>7813</v>
      </c>
      <c r="F135" s="9">
        <v>8383</v>
      </c>
      <c r="G135" s="10">
        <v>-3.4747E-2</v>
      </c>
      <c r="H135" s="9">
        <v>6553</v>
      </c>
      <c r="I135" s="9">
        <v>6800</v>
      </c>
      <c r="J135" s="9">
        <v>7388</v>
      </c>
      <c r="K135" s="9">
        <v>8072</v>
      </c>
      <c r="L135" s="10">
        <v>-6.2734761999999999E-2</v>
      </c>
      <c r="M135" s="10">
        <v>0.142141358</v>
      </c>
      <c r="N135" s="10">
        <v>0.136447289</v>
      </c>
      <c r="O135" s="10">
        <v>0.110227729</v>
      </c>
      <c r="P135" s="10">
        <v>7.8008000000000001E-3</v>
      </c>
      <c r="Q135" s="10">
        <v>0.23736199999999999</v>
      </c>
      <c r="R135" s="10">
        <v>9.5145000000000004E-3</v>
      </c>
      <c r="S135" s="11">
        <v>5952</v>
      </c>
      <c r="T135" s="9">
        <v>7639</v>
      </c>
      <c r="U135" s="9">
        <v>1086</v>
      </c>
      <c r="V135" s="20">
        <v>1035</v>
      </c>
      <c r="W135" s="27">
        <f t="shared" si="10"/>
        <v>1035000</v>
      </c>
      <c r="X135" s="27">
        <f t="shared" si="11"/>
        <v>729440</v>
      </c>
      <c r="Y135" s="28" t="str">
        <f t="shared" si="12"/>
        <v>N</v>
      </c>
      <c r="Z135" s="28" t="str">
        <f t="shared" si="13"/>
        <v>N</v>
      </c>
      <c r="AA135" s="27">
        <f t="shared" si="14"/>
        <v>305560</v>
      </c>
    </row>
    <row r="136" spans="1:27" x14ac:dyDescent="0.25">
      <c r="A136" s="7" t="s">
        <v>288</v>
      </c>
      <c r="B136" s="8" t="s">
        <v>127</v>
      </c>
      <c r="C136" s="9">
        <v>1039</v>
      </c>
      <c r="D136" s="9">
        <v>919</v>
      </c>
      <c r="E136" s="9">
        <v>835</v>
      </c>
      <c r="F136" s="9">
        <v>991</v>
      </c>
      <c r="G136" s="10">
        <v>1.6176200000000002E-2</v>
      </c>
      <c r="H136" s="9">
        <v>959</v>
      </c>
      <c r="I136" s="9">
        <v>884</v>
      </c>
      <c r="J136" s="9">
        <v>836</v>
      </c>
      <c r="K136" s="9">
        <v>813</v>
      </c>
      <c r="L136" s="10">
        <v>6.0211899999999999E-2</v>
      </c>
      <c r="M136" s="10">
        <v>7.6621711999999995E-2</v>
      </c>
      <c r="N136" s="10">
        <v>0.116697338</v>
      </c>
      <c r="O136" s="10">
        <v>8.4316927999999999E-2</v>
      </c>
      <c r="P136" s="10">
        <v>0</v>
      </c>
      <c r="Q136" s="10">
        <v>0.70963336899999996</v>
      </c>
      <c r="R136" s="10">
        <v>0</v>
      </c>
      <c r="S136" s="11">
        <v>1357</v>
      </c>
      <c r="T136" s="9">
        <v>1039</v>
      </c>
      <c r="U136" s="9">
        <v>80</v>
      </c>
      <c r="V136" s="20">
        <v>127</v>
      </c>
      <c r="W136" s="27">
        <f t="shared" si="10"/>
        <v>127000</v>
      </c>
      <c r="X136" s="27">
        <f t="shared" si="11"/>
        <v>85440</v>
      </c>
      <c r="Y136" s="28" t="str">
        <f t="shared" si="12"/>
        <v>N</v>
      </c>
      <c r="Z136" s="28" t="str">
        <f t="shared" si="13"/>
        <v>N</v>
      </c>
      <c r="AA136" s="27">
        <f t="shared" si="14"/>
        <v>41560</v>
      </c>
    </row>
    <row r="137" spans="1:27" x14ac:dyDescent="0.25">
      <c r="A137" s="7" t="s">
        <v>288</v>
      </c>
      <c r="B137" s="8" t="s">
        <v>128</v>
      </c>
      <c r="C137" s="9">
        <v>2750</v>
      </c>
      <c r="D137" s="9">
        <v>2851</v>
      </c>
      <c r="E137" s="9">
        <v>2574</v>
      </c>
      <c r="F137" s="9">
        <v>3525</v>
      </c>
      <c r="G137" s="10">
        <v>-7.3287124999999995E-2</v>
      </c>
      <c r="H137" s="9">
        <v>1122</v>
      </c>
      <c r="I137" s="9">
        <v>1449</v>
      </c>
      <c r="J137" s="9">
        <v>1449</v>
      </c>
      <c r="K137" s="9">
        <v>2310</v>
      </c>
      <c r="L137" s="10">
        <v>-0.171428571</v>
      </c>
      <c r="M137" s="10">
        <v>0.59202076999999997</v>
      </c>
      <c r="N137" s="10">
        <v>0.59202076999999997</v>
      </c>
      <c r="O137" s="10">
        <v>0.50828851900000005</v>
      </c>
      <c r="P137" s="10">
        <v>3.5532099999999997E-2</v>
      </c>
      <c r="Q137" s="10">
        <v>0.155524091</v>
      </c>
      <c r="R137" s="10">
        <v>1.48456E-2</v>
      </c>
      <c r="S137" s="11">
        <v>2068</v>
      </c>
      <c r="T137" s="9">
        <v>2750</v>
      </c>
      <c r="U137" s="9">
        <v>1628</v>
      </c>
      <c r="V137" s="20">
        <v>1628</v>
      </c>
      <c r="W137" s="27">
        <f t="shared" si="10"/>
        <v>1628000</v>
      </c>
      <c r="X137" s="27">
        <f t="shared" si="11"/>
        <v>1518000</v>
      </c>
      <c r="Y137" s="28" t="str">
        <f t="shared" si="12"/>
        <v>N</v>
      </c>
      <c r="Z137" s="28" t="str">
        <f t="shared" si="13"/>
        <v>N</v>
      </c>
      <c r="AA137" s="27">
        <f t="shared" si="14"/>
        <v>110000</v>
      </c>
    </row>
    <row r="138" spans="1:27" x14ac:dyDescent="0.25">
      <c r="A138" s="7" t="s">
        <v>288</v>
      </c>
      <c r="B138" s="8" t="s">
        <v>129</v>
      </c>
      <c r="C138" s="9">
        <v>15267</v>
      </c>
      <c r="D138" s="9">
        <v>14540</v>
      </c>
      <c r="E138" s="9">
        <v>14752</v>
      </c>
      <c r="F138" s="9">
        <v>14194</v>
      </c>
      <c r="G138" s="10">
        <v>2.5201899999999999E-2</v>
      </c>
      <c r="H138" s="9">
        <v>12083</v>
      </c>
      <c r="I138" s="9">
        <v>12397</v>
      </c>
      <c r="J138" s="9">
        <v>11677</v>
      </c>
      <c r="K138" s="9">
        <v>11211</v>
      </c>
      <c r="L138" s="10">
        <v>2.5931599999999999E-2</v>
      </c>
      <c r="M138" s="10">
        <v>0.20850786199999999</v>
      </c>
      <c r="N138" s="10">
        <v>0.20852320699999999</v>
      </c>
      <c r="O138" s="10">
        <v>0.18856389700000001</v>
      </c>
      <c r="P138" s="10">
        <v>0</v>
      </c>
      <c r="Q138" s="10">
        <v>0.12575339999999999</v>
      </c>
      <c r="R138" s="10">
        <v>1.7998699999999999E-2</v>
      </c>
      <c r="S138" s="11">
        <v>10766</v>
      </c>
      <c r="T138" s="9">
        <v>15267</v>
      </c>
      <c r="U138" s="9">
        <v>3183</v>
      </c>
      <c r="V138" s="20">
        <v>3184</v>
      </c>
      <c r="W138" s="27">
        <f t="shared" si="10"/>
        <v>3184000</v>
      </c>
      <c r="X138" s="27">
        <f t="shared" si="11"/>
        <v>2573320</v>
      </c>
      <c r="Y138" s="28" t="str">
        <f t="shared" si="12"/>
        <v>N</v>
      </c>
      <c r="Z138" s="28" t="str">
        <f t="shared" si="13"/>
        <v>N</v>
      </c>
      <c r="AA138" s="27">
        <f t="shared" si="14"/>
        <v>610680</v>
      </c>
    </row>
    <row r="139" spans="1:27" x14ac:dyDescent="0.25">
      <c r="A139" s="7" t="s">
        <v>288</v>
      </c>
      <c r="B139" s="8" t="s">
        <v>130</v>
      </c>
      <c r="C139" s="9">
        <v>513</v>
      </c>
      <c r="D139" s="9" t="s">
        <v>312</v>
      </c>
      <c r="E139" s="9" t="s">
        <v>312</v>
      </c>
      <c r="F139" s="9" t="s">
        <v>312</v>
      </c>
      <c r="G139" s="9" t="s">
        <v>312</v>
      </c>
      <c r="H139" s="9">
        <v>932</v>
      </c>
      <c r="I139" s="9" t="s">
        <v>312</v>
      </c>
      <c r="J139" s="9" t="s">
        <v>312</v>
      </c>
      <c r="K139" s="9" t="s">
        <v>312</v>
      </c>
      <c r="L139" s="9" t="s">
        <v>312</v>
      </c>
      <c r="M139" s="10">
        <v>-0.81620488700000005</v>
      </c>
      <c r="N139" s="10">
        <v>-0.81620488700000005</v>
      </c>
      <c r="O139" s="9" t="s">
        <v>312</v>
      </c>
      <c r="P139" s="10">
        <v>0</v>
      </c>
      <c r="Q139" s="10">
        <v>0.56009240800000004</v>
      </c>
      <c r="R139" s="10">
        <v>1.50377E-3</v>
      </c>
      <c r="S139" s="11">
        <v>2019</v>
      </c>
      <c r="T139" s="9">
        <v>513</v>
      </c>
      <c r="U139" s="9">
        <v>-419</v>
      </c>
      <c r="V139" s="20">
        <v>-419</v>
      </c>
      <c r="W139" s="27">
        <f t="shared" si="10"/>
        <v>-419000</v>
      </c>
      <c r="X139" s="27">
        <f t="shared" si="11"/>
        <v>-439520</v>
      </c>
      <c r="Y139" s="28" t="str">
        <f t="shared" si="12"/>
        <v>Y</v>
      </c>
      <c r="Z139" s="28" t="str">
        <f t="shared" si="13"/>
        <v>N</v>
      </c>
      <c r="AA139" s="27">
        <f t="shared" si="14"/>
        <v>20520</v>
      </c>
    </row>
    <row r="140" spans="1:27" x14ac:dyDescent="0.25">
      <c r="A140" s="7" t="s">
        <v>288</v>
      </c>
      <c r="B140" s="8" t="s">
        <v>131</v>
      </c>
      <c r="C140" s="9">
        <v>9891</v>
      </c>
      <c r="D140" s="9">
        <v>10062</v>
      </c>
      <c r="E140" s="9">
        <v>8844</v>
      </c>
      <c r="F140" s="9">
        <v>8708</v>
      </c>
      <c r="G140" s="10">
        <v>4.5268900000000001E-2</v>
      </c>
      <c r="H140" s="9">
        <v>7648</v>
      </c>
      <c r="I140" s="9">
        <v>7660</v>
      </c>
      <c r="J140" s="9">
        <v>6703</v>
      </c>
      <c r="K140" s="9">
        <v>6615</v>
      </c>
      <c r="L140" s="10">
        <v>5.2047000000000003E-2</v>
      </c>
      <c r="M140" s="10">
        <v>0.22680065299999999</v>
      </c>
      <c r="N140" s="10">
        <v>0.229076997</v>
      </c>
      <c r="O140" s="10">
        <v>0.237194987</v>
      </c>
      <c r="P140" s="10">
        <v>-3.8462000000000001E-4</v>
      </c>
      <c r="Q140" s="10">
        <v>0.304980682</v>
      </c>
      <c r="R140" s="10">
        <v>2.8978799999999999E-2</v>
      </c>
      <c r="S140" s="11">
        <v>7524</v>
      </c>
      <c r="T140" s="9">
        <v>9891</v>
      </c>
      <c r="U140" s="9">
        <v>2243</v>
      </c>
      <c r="V140" s="20">
        <v>2272</v>
      </c>
      <c r="W140" s="27">
        <f t="shared" si="10"/>
        <v>2272000</v>
      </c>
      <c r="X140" s="27">
        <f t="shared" si="11"/>
        <v>1876360</v>
      </c>
      <c r="Y140" s="28" t="str">
        <f t="shared" si="12"/>
        <v>N</v>
      </c>
      <c r="Z140" s="28" t="str">
        <f t="shared" si="13"/>
        <v>N</v>
      </c>
      <c r="AA140" s="27">
        <f t="shared" si="14"/>
        <v>395640</v>
      </c>
    </row>
    <row r="141" spans="1:27" x14ac:dyDescent="0.25">
      <c r="A141" s="7" t="s">
        <v>288</v>
      </c>
      <c r="B141" s="8" t="s">
        <v>132</v>
      </c>
      <c r="C141" s="9">
        <v>4635</v>
      </c>
      <c r="D141" s="9">
        <v>3934</v>
      </c>
      <c r="E141" s="9">
        <v>3690</v>
      </c>
      <c r="F141" s="9">
        <v>4035</v>
      </c>
      <c r="G141" s="10">
        <v>4.9504800000000002E-2</v>
      </c>
      <c r="H141" s="9">
        <v>3383</v>
      </c>
      <c r="I141" s="9">
        <v>2974</v>
      </c>
      <c r="J141" s="9">
        <v>2668</v>
      </c>
      <c r="K141" s="9">
        <v>2937</v>
      </c>
      <c r="L141" s="10">
        <v>5.06483E-2</v>
      </c>
      <c r="M141" s="10">
        <v>0.27006941600000001</v>
      </c>
      <c r="N141" s="10">
        <v>0.27006941600000001</v>
      </c>
      <c r="O141" s="10">
        <v>0.26388367000000001</v>
      </c>
      <c r="P141" s="10">
        <v>9.6039999999999999E-6</v>
      </c>
      <c r="Q141" s="10">
        <v>0.24618599599999999</v>
      </c>
      <c r="R141" s="10">
        <v>3.1700699999999998E-2</v>
      </c>
      <c r="S141" s="11">
        <v>6839</v>
      </c>
      <c r="T141" s="9">
        <v>4635</v>
      </c>
      <c r="U141" s="9">
        <v>1252</v>
      </c>
      <c r="V141" s="20">
        <v>1252</v>
      </c>
      <c r="W141" s="27">
        <f t="shared" si="10"/>
        <v>1252000</v>
      </c>
      <c r="X141" s="27">
        <f t="shared" si="11"/>
        <v>1066600</v>
      </c>
      <c r="Y141" s="28" t="str">
        <f t="shared" si="12"/>
        <v>N</v>
      </c>
      <c r="Z141" s="28" t="str">
        <f t="shared" si="13"/>
        <v>N</v>
      </c>
      <c r="AA141" s="27">
        <f t="shared" si="14"/>
        <v>185400</v>
      </c>
    </row>
    <row r="142" spans="1:27" x14ac:dyDescent="0.25">
      <c r="A142" s="7" t="s">
        <v>288</v>
      </c>
      <c r="B142" s="8" t="s">
        <v>133</v>
      </c>
      <c r="C142" s="9">
        <v>1377</v>
      </c>
      <c r="D142" s="9">
        <v>1491</v>
      </c>
      <c r="E142" s="9">
        <v>1610</v>
      </c>
      <c r="F142" s="9">
        <v>1562</v>
      </c>
      <c r="G142" s="10">
        <v>-3.9473000000000001E-2</v>
      </c>
      <c r="H142" s="9">
        <v>1413</v>
      </c>
      <c r="I142" s="9">
        <v>1521</v>
      </c>
      <c r="J142" s="9">
        <v>1584</v>
      </c>
      <c r="K142" s="9">
        <v>1554</v>
      </c>
      <c r="L142" s="10">
        <v>-3.0261E-2</v>
      </c>
      <c r="M142" s="10">
        <v>-2.6211999999999999E-2</v>
      </c>
      <c r="N142" s="10">
        <v>-2.6211999999999999E-2</v>
      </c>
      <c r="O142" s="10">
        <v>-8.8520000000000005E-3</v>
      </c>
      <c r="P142" s="10">
        <v>2.3155300000000001E-3</v>
      </c>
      <c r="Q142" s="10">
        <v>0.43767109399999998</v>
      </c>
      <c r="R142" s="10">
        <v>2.0161399999999999E-2</v>
      </c>
      <c r="S142" s="11">
        <v>3116</v>
      </c>
      <c r="T142" s="9">
        <v>1377</v>
      </c>
      <c r="U142" s="9">
        <v>-36</v>
      </c>
      <c r="V142" s="20">
        <v>-36</v>
      </c>
      <c r="W142" s="27">
        <f t="shared" si="10"/>
        <v>-36000</v>
      </c>
      <c r="X142" s="27">
        <f t="shared" si="11"/>
        <v>-91080</v>
      </c>
      <c r="Y142" s="28" t="str">
        <f t="shared" si="12"/>
        <v>Y</v>
      </c>
      <c r="Z142" s="28" t="str">
        <f t="shared" si="13"/>
        <v>N</v>
      </c>
      <c r="AA142" s="27">
        <f t="shared" si="14"/>
        <v>55080</v>
      </c>
    </row>
    <row r="143" spans="1:27" x14ac:dyDescent="0.25">
      <c r="A143" s="24">
        <v>6</v>
      </c>
      <c r="B143" s="14" t="s">
        <v>320</v>
      </c>
      <c r="C143" s="15">
        <v>4467</v>
      </c>
      <c r="D143" s="15">
        <v>4582</v>
      </c>
      <c r="E143" s="15">
        <v>4394</v>
      </c>
      <c r="F143" s="15">
        <v>4293</v>
      </c>
      <c r="G143" s="16">
        <v>1.35E-2</v>
      </c>
      <c r="H143" s="15">
        <v>2777</v>
      </c>
      <c r="I143" s="15">
        <v>2800</v>
      </c>
      <c r="J143" s="15">
        <v>2635</v>
      </c>
      <c r="K143" s="15">
        <v>2606</v>
      </c>
      <c r="L143" s="16">
        <v>2.1899999999999999E-2</v>
      </c>
      <c r="M143" s="16">
        <v>0.38569999999999999</v>
      </c>
      <c r="N143" s="16">
        <v>0.3871</v>
      </c>
      <c r="O143" s="16">
        <v>0.39879999999999999</v>
      </c>
      <c r="P143" s="16">
        <v>3.5000000000000001E-3</v>
      </c>
      <c r="Q143" s="16">
        <v>0.26979999999999998</v>
      </c>
      <c r="R143" s="16">
        <v>3.78E-2</v>
      </c>
      <c r="S143" s="17">
        <v>4366</v>
      </c>
      <c r="T143" s="15">
        <v>4521</v>
      </c>
      <c r="U143" s="15">
        <v>1744</v>
      </c>
      <c r="V143" s="19">
        <v>1755</v>
      </c>
      <c r="W143" s="25">
        <f t="shared" si="10"/>
        <v>1755000</v>
      </c>
      <c r="X143" s="25">
        <f t="shared" si="11"/>
        <v>1574160</v>
      </c>
      <c r="Y143" s="26" t="str">
        <f t="shared" si="12"/>
        <v>N</v>
      </c>
      <c r="Z143" s="26" t="str">
        <f t="shared" si="13"/>
        <v>N</v>
      </c>
      <c r="AA143" s="25">
        <f t="shared" si="14"/>
        <v>180840</v>
      </c>
    </row>
    <row r="144" spans="1:27" x14ac:dyDescent="0.25">
      <c r="A144" s="7" t="s">
        <v>289</v>
      </c>
      <c r="B144" s="8" t="s">
        <v>134</v>
      </c>
      <c r="C144" s="9">
        <v>1730</v>
      </c>
      <c r="D144" s="9">
        <v>1729</v>
      </c>
      <c r="E144" s="9">
        <v>1502</v>
      </c>
      <c r="F144" s="9">
        <v>984</v>
      </c>
      <c r="G144" s="10">
        <v>0.252561335</v>
      </c>
      <c r="H144" s="9">
        <v>1474</v>
      </c>
      <c r="I144" s="9">
        <v>1706</v>
      </c>
      <c r="J144" s="9">
        <v>1619</v>
      </c>
      <c r="K144" s="9">
        <v>1064</v>
      </c>
      <c r="L144" s="10">
        <v>0.12840826399999999</v>
      </c>
      <c r="M144" s="10">
        <v>0.14785721299999999</v>
      </c>
      <c r="N144" s="10">
        <v>0.14785721299999999</v>
      </c>
      <c r="O144" s="10">
        <v>3.2546199999999997E-2</v>
      </c>
      <c r="P144" s="10">
        <v>0</v>
      </c>
      <c r="Q144" s="10">
        <v>0.44999991299999997</v>
      </c>
      <c r="R144" s="10">
        <v>9.9997000000000003E-3</v>
      </c>
      <c r="S144" s="11">
        <v>2163</v>
      </c>
      <c r="T144" s="9">
        <v>1730</v>
      </c>
      <c r="U144" s="9">
        <v>256</v>
      </c>
      <c r="V144" s="20">
        <v>256</v>
      </c>
      <c r="W144" s="27">
        <f t="shared" si="10"/>
        <v>256000</v>
      </c>
      <c r="X144" s="27">
        <f t="shared" si="11"/>
        <v>186800</v>
      </c>
      <c r="Y144" s="28" t="str">
        <f t="shared" si="12"/>
        <v>N</v>
      </c>
      <c r="Z144" s="28" t="str">
        <f t="shared" si="13"/>
        <v>N</v>
      </c>
      <c r="AA144" s="27">
        <f t="shared" si="14"/>
        <v>69200</v>
      </c>
    </row>
    <row r="145" spans="1:27" x14ac:dyDescent="0.25">
      <c r="A145" s="7" t="s">
        <v>289</v>
      </c>
      <c r="B145" s="8" t="s">
        <v>135</v>
      </c>
      <c r="C145" s="9">
        <v>10823</v>
      </c>
      <c r="D145" s="9">
        <v>11104</v>
      </c>
      <c r="E145" s="9">
        <v>11397</v>
      </c>
      <c r="F145" s="9">
        <v>12628</v>
      </c>
      <c r="G145" s="10">
        <v>-4.7638E-2</v>
      </c>
      <c r="H145" s="9">
        <v>1831</v>
      </c>
      <c r="I145" s="9">
        <v>1798</v>
      </c>
      <c r="J145" s="9">
        <v>1538</v>
      </c>
      <c r="K145" s="9">
        <v>1583</v>
      </c>
      <c r="L145" s="10">
        <v>5.2210800000000002E-2</v>
      </c>
      <c r="M145" s="10">
        <v>0.83086348700000001</v>
      </c>
      <c r="N145" s="10">
        <v>0.83086348700000001</v>
      </c>
      <c r="O145" s="10">
        <v>0.84496005699999999</v>
      </c>
      <c r="P145" s="10">
        <v>6.3496799999999999E-3</v>
      </c>
      <c r="Q145" s="10">
        <v>0.12664862599999999</v>
      </c>
      <c r="R145" s="10">
        <v>3.1459300000000003E-2</v>
      </c>
      <c r="S145" s="11">
        <v>3889</v>
      </c>
      <c r="T145" s="9">
        <v>10823</v>
      </c>
      <c r="U145" s="9">
        <v>8992</v>
      </c>
      <c r="V145" s="20">
        <v>8992</v>
      </c>
      <c r="W145" s="27">
        <f t="shared" si="10"/>
        <v>8992000</v>
      </c>
      <c r="X145" s="27">
        <f t="shared" si="11"/>
        <v>8559080</v>
      </c>
      <c r="Y145" s="28" t="str">
        <f t="shared" si="12"/>
        <v>N</v>
      </c>
      <c r="Z145" s="28" t="str">
        <f t="shared" si="13"/>
        <v>N</v>
      </c>
      <c r="AA145" s="27">
        <f t="shared" si="14"/>
        <v>432920</v>
      </c>
    </row>
    <row r="146" spans="1:27" x14ac:dyDescent="0.25">
      <c r="A146" s="7" t="s">
        <v>289</v>
      </c>
      <c r="B146" s="8" t="s">
        <v>136</v>
      </c>
      <c r="C146" s="9">
        <v>4613</v>
      </c>
      <c r="D146" s="9">
        <v>4258</v>
      </c>
      <c r="E146" s="9">
        <v>3801</v>
      </c>
      <c r="F146" s="9">
        <v>3246</v>
      </c>
      <c r="G146" s="10">
        <v>0.14045015199999999</v>
      </c>
      <c r="H146" s="9">
        <v>3670</v>
      </c>
      <c r="I146" s="9">
        <v>4042</v>
      </c>
      <c r="J146" s="9">
        <v>3678</v>
      </c>
      <c r="K146" s="9">
        <v>3658</v>
      </c>
      <c r="L146" s="10">
        <v>1.1446500000000001E-3</v>
      </c>
      <c r="M146" s="10">
        <v>0.20446197799999999</v>
      </c>
      <c r="N146" s="10">
        <v>0.20446197799999999</v>
      </c>
      <c r="O146" s="10">
        <v>0.101229361</v>
      </c>
      <c r="P146" s="10">
        <v>1.18655E-3</v>
      </c>
      <c r="Q146" s="10">
        <v>0.183722722</v>
      </c>
      <c r="R146" s="10">
        <v>9.3732747000000005E-2</v>
      </c>
      <c r="S146" s="11">
        <v>2337</v>
      </c>
      <c r="T146" s="9">
        <v>4613</v>
      </c>
      <c r="U146" s="9">
        <v>943</v>
      </c>
      <c r="V146" s="20">
        <v>943</v>
      </c>
      <c r="W146" s="27">
        <f t="shared" si="10"/>
        <v>943000</v>
      </c>
      <c r="X146" s="27">
        <f t="shared" si="11"/>
        <v>758480</v>
      </c>
      <c r="Y146" s="28" t="str">
        <f t="shared" si="12"/>
        <v>N</v>
      </c>
      <c r="Z146" s="28" t="str">
        <f t="shared" si="13"/>
        <v>N</v>
      </c>
      <c r="AA146" s="27">
        <f t="shared" si="14"/>
        <v>184520</v>
      </c>
    </row>
    <row r="147" spans="1:27" x14ac:dyDescent="0.25">
      <c r="A147" s="7" t="s">
        <v>289</v>
      </c>
      <c r="B147" s="8" t="s">
        <v>137</v>
      </c>
      <c r="C147" s="9">
        <v>1189</v>
      </c>
      <c r="D147" s="9">
        <v>1281</v>
      </c>
      <c r="E147" s="9">
        <v>1283</v>
      </c>
      <c r="F147" s="9">
        <v>1329</v>
      </c>
      <c r="G147" s="10">
        <v>-3.5025000000000001E-2</v>
      </c>
      <c r="H147" s="9">
        <v>810</v>
      </c>
      <c r="I147" s="9">
        <v>874</v>
      </c>
      <c r="J147" s="9">
        <v>849</v>
      </c>
      <c r="K147" s="9">
        <v>881</v>
      </c>
      <c r="L147" s="10">
        <v>-2.6855E-2</v>
      </c>
      <c r="M147" s="10">
        <v>0.31916406899999999</v>
      </c>
      <c r="N147" s="10">
        <v>0.31916406899999999</v>
      </c>
      <c r="O147" s="10">
        <v>0.325155631</v>
      </c>
      <c r="P147" s="10">
        <v>7.0680099999999996E-3</v>
      </c>
      <c r="Q147" s="10">
        <v>0.27614596699999999</v>
      </c>
      <c r="R147" s="10">
        <v>7.1271719999999997E-2</v>
      </c>
      <c r="S147" s="11">
        <v>2118</v>
      </c>
      <c r="T147" s="9">
        <v>1189</v>
      </c>
      <c r="U147" s="9">
        <v>380</v>
      </c>
      <c r="V147" s="20">
        <v>380</v>
      </c>
      <c r="W147" s="27">
        <f t="shared" si="10"/>
        <v>380000</v>
      </c>
      <c r="X147" s="27">
        <f t="shared" si="11"/>
        <v>332440</v>
      </c>
      <c r="Y147" s="28" t="str">
        <f t="shared" si="12"/>
        <v>N</v>
      </c>
      <c r="Z147" s="28" t="str">
        <f t="shared" si="13"/>
        <v>N</v>
      </c>
      <c r="AA147" s="27">
        <f t="shared" si="14"/>
        <v>47560</v>
      </c>
    </row>
    <row r="148" spans="1:27" x14ac:dyDescent="0.25">
      <c r="A148" s="7" t="s">
        <v>289</v>
      </c>
      <c r="B148" s="8" t="s">
        <v>138</v>
      </c>
      <c r="C148" s="9">
        <v>3568</v>
      </c>
      <c r="D148" s="9">
        <v>3465</v>
      </c>
      <c r="E148" s="9">
        <v>2704</v>
      </c>
      <c r="F148" s="9">
        <v>3034</v>
      </c>
      <c r="G148" s="10">
        <v>5.8656600000000003E-2</v>
      </c>
      <c r="H148" s="9">
        <v>1824</v>
      </c>
      <c r="I148" s="9">
        <v>1741</v>
      </c>
      <c r="J148" s="9">
        <v>1483</v>
      </c>
      <c r="K148" s="9">
        <v>1593</v>
      </c>
      <c r="L148" s="10">
        <v>4.8237000000000002E-2</v>
      </c>
      <c r="M148" s="10">
        <v>0.48888543200000001</v>
      </c>
      <c r="N148" s="10">
        <v>0.48888543200000001</v>
      </c>
      <c r="O148" s="10">
        <v>0.481660325</v>
      </c>
      <c r="P148" s="10">
        <v>1.0314200000000001E-2</v>
      </c>
      <c r="Q148" s="10">
        <v>0.37144126599999999</v>
      </c>
      <c r="R148" s="10">
        <v>1.7124500000000001E-2</v>
      </c>
      <c r="S148" s="11">
        <v>6054</v>
      </c>
      <c r="T148" s="9">
        <v>3568</v>
      </c>
      <c r="U148" s="9">
        <v>1744</v>
      </c>
      <c r="V148" s="20">
        <v>1744</v>
      </c>
      <c r="W148" s="27">
        <f t="shared" si="10"/>
        <v>1744000</v>
      </c>
      <c r="X148" s="27">
        <f t="shared" si="11"/>
        <v>1601280</v>
      </c>
      <c r="Y148" s="28" t="str">
        <f t="shared" si="12"/>
        <v>N</v>
      </c>
      <c r="Z148" s="28" t="str">
        <f t="shared" si="13"/>
        <v>N</v>
      </c>
      <c r="AA148" s="27">
        <f t="shared" si="14"/>
        <v>142720</v>
      </c>
    </row>
    <row r="149" spans="1:27" x14ac:dyDescent="0.25">
      <c r="A149" s="7" t="s">
        <v>289</v>
      </c>
      <c r="B149" s="8" t="s">
        <v>139</v>
      </c>
      <c r="C149" s="9">
        <v>1891</v>
      </c>
      <c r="D149" s="9">
        <v>2064</v>
      </c>
      <c r="E149" s="9">
        <v>1989</v>
      </c>
      <c r="F149" s="9">
        <v>1640</v>
      </c>
      <c r="G149" s="10">
        <v>5.1085100000000001E-2</v>
      </c>
      <c r="H149" s="9">
        <v>1173</v>
      </c>
      <c r="I149" s="9">
        <v>1148</v>
      </c>
      <c r="J149" s="9">
        <v>1117</v>
      </c>
      <c r="K149" s="9">
        <v>986</v>
      </c>
      <c r="L149" s="10">
        <v>6.3235728000000005E-2</v>
      </c>
      <c r="M149" s="10">
        <v>0.38013153100000002</v>
      </c>
      <c r="N149" s="10">
        <v>0.38013153100000002</v>
      </c>
      <c r="O149" s="10">
        <v>0.42167512299999999</v>
      </c>
      <c r="P149" s="10">
        <v>3.9209400000000004E-3</v>
      </c>
      <c r="Q149" s="10">
        <v>0.39185891499999997</v>
      </c>
      <c r="R149" s="10">
        <v>5.5026699999999998E-2</v>
      </c>
      <c r="S149" s="11">
        <v>2331</v>
      </c>
      <c r="T149" s="9">
        <v>1892</v>
      </c>
      <c r="U149" s="9">
        <v>719</v>
      </c>
      <c r="V149" s="20">
        <v>719</v>
      </c>
      <c r="W149" s="27">
        <f t="shared" si="10"/>
        <v>719000</v>
      </c>
      <c r="X149" s="27">
        <f t="shared" si="11"/>
        <v>643320</v>
      </c>
      <c r="Y149" s="28" t="str">
        <f t="shared" si="12"/>
        <v>N</v>
      </c>
      <c r="Z149" s="28" t="str">
        <f t="shared" si="13"/>
        <v>N</v>
      </c>
      <c r="AA149" s="27">
        <f t="shared" si="14"/>
        <v>75680</v>
      </c>
    </row>
    <row r="150" spans="1:27" x14ac:dyDescent="0.25">
      <c r="A150" s="7" t="s">
        <v>289</v>
      </c>
      <c r="B150" s="8" t="s">
        <v>140</v>
      </c>
      <c r="C150" s="9">
        <v>868</v>
      </c>
      <c r="D150" s="9">
        <v>808</v>
      </c>
      <c r="E150" s="9">
        <v>817</v>
      </c>
      <c r="F150" s="9">
        <v>902</v>
      </c>
      <c r="G150" s="10">
        <v>-1.247E-2</v>
      </c>
      <c r="H150" s="9">
        <v>868</v>
      </c>
      <c r="I150" s="9">
        <v>808</v>
      </c>
      <c r="J150" s="9">
        <v>817</v>
      </c>
      <c r="K150" s="9">
        <v>905</v>
      </c>
      <c r="L150" s="10">
        <v>-1.3698E-2</v>
      </c>
      <c r="M150" s="10">
        <v>3.1102999999999997E-5</v>
      </c>
      <c r="N150" s="10">
        <v>3.1102999999999997E-5</v>
      </c>
      <c r="O150" s="10">
        <v>1.2792599999999999E-4</v>
      </c>
      <c r="P150" s="10">
        <v>0</v>
      </c>
      <c r="Q150" s="10">
        <v>0.44133269899999999</v>
      </c>
      <c r="R150" s="10">
        <v>0</v>
      </c>
      <c r="S150" s="11">
        <v>1500</v>
      </c>
      <c r="T150" s="9">
        <v>868</v>
      </c>
      <c r="U150" s="9">
        <v>0</v>
      </c>
      <c r="V150" s="20">
        <v>0</v>
      </c>
      <c r="W150" s="27">
        <f t="shared" si="10"/>
        <v>0</v>
      </c>
      <c r="X150" s="27">
        <f t="shared" si="11"/>
        <v>-34720</v>
      </c>
      <c r="Y150" s="28" t="str">
        <f t="shared" si="12"/>
        <v>Y</v>
      </c>
      <c r="Z150" s="28" t="str">
        <f t="shared" si="13"/>
        <v>N</v>
      </c>
      <c r="AA150" s="27">
        <f t="shared" si="14"/>
        <v>34720</v>
      </c>
    </row>
    <row r="151" spans="1:27" x14ac:dyDescent="0.25">
      <c r="A151" s="7" t="s">
        <v>289</v>
      </c>
      <c r="B151" s="8" t="s">
        <v>141</v>
      </c>
      <c r="C151" s="9">
        <v>3224</v>
      </c>
      <c r="D151" s="9">
        <v>3398</v>
      </c>
      <c r="E151" s="9">
        <v>3158</v>
      </c>
      <c r="F151" s="9">
        <v>3457</v>
      </c>
      <c r="G151" s="10">
        <v>-2.2488999999999999E-2</v>
      </c>
      <c r="H151" s="9">
        <v>2772</v>
      </c>
      <c r="I151" s="9">
        <v>2948</v>
      </c>
      <c r="J151" s="9">
        <v>2725</v>
      </c>
      <c r="K151" s="9">
        <v>2808</v>
      </c>
      <c r="L151" s="10">
        <v>-4.3043999999999999E-3</v>
      </c>
      <c r="M151" s="10">
        <v>0.14030967499999999</v>
      </c>
      <c r="N151" s="10">
        <v>0.13885955</v>
      </c>
      <c r="O151" s="10">
        <v>0.13759724600000001</v>
      </c>
      <c r="P151" s="10">
        <v>3.1903000000000001E-3</v>
      </c>
      <c r="Q151" s="10">
        <v>0.155858096</v>
      </c>
      <c r="R151" s="10">
        <v>6.6804606000000002E-2</v>
      </c>
      <c r="S151" s="11">
        <v>2121</v>
      </c>
      <c r="T151" s="9">
        <v>3225</v>
      </c>
      <c r="U151" s="9">
        <v>452</v>
      </c>
      <c r="V151" s="20">
        <v>447</v>
      </c>
      <c r="W151" s="27">
        <f t="shared" si="10"/>
        <v>447000</v>
      </c>
      <c r="X151" s="27">
        <f t="shared" si="11"/>
        <v>318000</v>
      </c>
      <c r="Y151" s="28" t="str">
        <f t="shared" si="12"/>
        <v>N</v>
      </c>
      <c r="Z151" s="28" t="str">
        <f t="shared" si="13"/>
        <v>N</v>
      </c>
      <c r="AA151" s="27">
        <f t="shared" si="14"/>
        <v>129000</v>
      </c>
    </row>
    <row r="152" spans="1:27" x14ac:dyDescent="0.25">
      <c r="A152" s="7" t="s">
        <v>289</v>
      </c>
      <c r="B152" s="8" t="s">
        <v>142</v>
      </c>
      <c r="C152" s="9">
        <v>3368</v>
      </c>
      <c r="D152" s="9">
        <v>3234</v>
      </c>
      <c r="E152" s="9">
        <v>2701</v>
      </c>
      <c r="F152" s="9">
        <v>2617</v>
      </c>
      <c r="G152" s="10">
        <v>9.5689245000000006E-2</v>
      </c>
      <c r="H152" s="9">
        <v>2248</v>
      </c>
      <c r="I152" s="9">
        <v>2140</v>
      </c>
      <c r="J152" s="9">
        <v>1843</v>
      </c>
      <c r="K152" s="9">
        <v>1842</v>
      </c>
      <c r="L152" s="10">
        <v>7.3347444999999997E-2</v>
      </c>
      <c r="M152" s="10">
        <v>0.332546652</v>
      </c>
      <c r="N152" s="10">
        <v>0.33642771300000002</v>
      </c>
      <c r="O152" s="10">
        <v>0.33202356700000002</v>
      </c>
      <c r="P152" s="10">
        <v>0</v>
      </c>
      <c r="Q152" s="10">
        <v>0.306092374</v>
      </c>
      <c r="R152" s="10">
        <v>0.104245435</v>
      </c>
      <c r="S152" s="11">
        <v>6330</v>
      </c>
      <c r="T152" s="9">
        <v>3368</v>
      </c>
      <c r="U152" s="9">
        <v>1120</v>
      </c>
      <c r="V152" s="20">
        <v>1140</v>
      </c>
      <c r="W152" s="27">
        <f t="shared" si="10"/>
        <v>1140000</v>
      </c>
      <c r="X152" s="27">
        <f t="shared" si="11"/>
        <v>1005280</v>
      </c>
      <c r="Y152" s="28" t="str">
        <f t="shared" si="12"/>
        <v>N</v>
      </c>
      <c r="Z152" s="28" t="str">
        <f t="shared" si="13"/>
        <v>N</v>
      </c>
      <c r="AA152" s="27">
        <f t="shared" si="14"/>
        <v>134720</v>
      </c>
    </row>
    <row r="153" spans="1:27" x14ac:dyDescent="0.25">
      <c r="A153" s="7" t="s">
        <v>289</v>
      </c>
      <c r="B153" s="8" t="s">
        <v>143</v>
      </c>
      <c r="C153" s="9">
        <v>5719</v>
      </c>
      <c r="D153" s="9">
        <v>5176</v>
      </c>
      <c r="E153" s="9">
        <v>5168</v>
      </c>
      <c r="F153" s="9">
        <v>5552</v>
      </c>
      <c r="G153" s="10">
        <v>1.00499E-2</v>
      </c>
      <c r="H153" s="9">
        <v>5316</v>
      </c>
      <c r="I153" s="9">
        <v>4446</v>
      </c>
      <c r="J153" s="9">
        <v>4419</v>
      </c>
      <c r="K153" s="9">
        <v>4677</v>
      </c>
      <c r="L153" s="10">
        <v>4.5524099999999998E-2</v>
      </c>
      <c r="M153" s="10">
        <v>7.0493878999999995E-2</v>
      </c>
      <c r="N153" s="10">
        <v>7.0493878999999995E-2</v>
      </c>
      <c r="O153" s="10">
        <v>0.11719768</v>
      </c>
      <c r="P153" s="10">
        <v>2.1070699999999999E-3</v>
      </c>
      <c r="Q153" s="10">
        <v>0.63985900699999998</v>
      </c>
      <c r="R153" s="10">
        <v>5.8949500000000002E-2</v>
      </c>
      <c r="S153" s="11">
        <v>6979</v>
      </c>
      <c r="T153" s="9">
        <v>5719</v>
      </c>
      <c r="U153" s="9">
        <v>403</v>
      </c>
      <c r="V153" s="20">
        <v>403</v>
      </c>
      <c r="W153" s="27">
        <f t="shared" si="10"/>
        <v>403000</v>
      </c>
      <c r="X153" s="27">
        <f t="shared" si="11"/>
        <v>174240</v>
      </c>
      <c r="Y153" s="28" t="str">
        <f t="shared" si="12"/>
        <v>N</v>
      </c>
      <c r="Z153" s="28" t="str">
        <f t="shared" si="13"/>
        <v>N</v>
      </c>
      <c r="AA153" s="27">
        <f t="shared" si="14"/>
        <v>228760</v>
      </c>
    </row>
    <row r="154" spans="1:27" x14ac:dyDescent="0.25">
      <c r="A154" s="7" t="s">
        <v>289</v>
      </c>
      <c r="B154" s="8" t="s">
        <v>144</v>
      </c>
      <c r="C154" s="9">
        <v>5949</v>
      </c>
      <c r="D154" s="9">
        <v>6370</v>
      </c>
      <c r="E154" s="9">
        <v>6460</v>
      </c>
      <c r="F154" s="9">
        <v>6785</v>
      </c>
      <c r="G154" s="10">
        <v>-4.1070000000000002E-2</v>
      </c>
      <c r="H154" s="9">
        <v>6418</v>
      </c>
      <c r="I154" s="9">
        <v>6599</v>
      </c>
      <c r="J154" s="9">
        <v>6375</v>
      </c>
      <c r="K154" s="9">
        <v>6439</v>
      </c>
      <c r="L154" s="10">
        <v>-1.0713000000000001E-3</v>
      </c>
      <c r="M154" s="10">
        <v>8.5016218000000005E-2</v>
      </c>
      <c r="N154" s="10">
        <v>8.5016218000000005E-2</v>
      </c>
      <c r="O154" s="10">
        <v>0.12601868299999999</v>
      </c>
      <c r="P154" s="10">
        <v>4.3772200000000002E-3</v>
      </c>
      <c r="Q154" s="10">
        <v>0.211494654</v>
      </c>
      <c r="R154" s="10">
        <v>9.0788401000000005E-2</v>
      </c>
      <c r="S154" s="11">
        <v>6350</v>
      </c>
      <c r="T154" s="9">
        <v>7015</v>
      </c>
      <c r="U154" s="9">
        <v>596</v>
      </c>
      <c r="V154" s="20">
        <v>596</v>
      </c>
      <c r="W154" s="27">
        <f t="shared" si="10"/>
        <v>596000</v>
      </c>
      <c r="X154" s="27">
        <f t="shared" si="11"/>
        <v>315400</v>
      </c>
      <c r="Y154" s="28" t="str">
        <f t="shared" si="12"/>
        <v>N</v>
      </c>
      <c r="Z154" s="28" t="str">
        <f t="shared" si="13"/>
        <v>N</v>
      </c>
      <c r="AA154" s="27">
        <f t="shared" si="14"/>
        <v>280600</v>
      </c>
    </row>
    <row r="155" spans="1:27" x14ac:dyDescent="0.25">
      <c r="A155" s="7" t="s">
        <v>289</v>
      </c>
      <c r="B155" s="8" t="s">
        <v>145</v>
      </c>
      <c r="C155" s="9">
        <v>988</v>
      </c>
      <c r="D155" s="9">
        <v>932</v>
      </c>
      <c r="E155" s="9">
        <v>309</v>
      </c>
      <c r="F155" s="9">
        <v>256</v>
      </c>
      <c r="G155" s="10">
        <v>0.95237927899999997</v>
      </c>
      <c r="H155" s="9">
        <v>838</v>
      </c>
      <c r="I155" s="9">
        <v>656</v>
      </c>
      <c r="J155" s="9">
        <v>278</v>
      </c>
      <c r="K155" s="9">
        <v>279</v>
      </c>
      <c r="L155" s="10">
        <v>0.66720844700000004</v>
      </c>
      <c r="M155" s="10">
        <v>0.151061538</v>
      </c>
      <c r="N155" s="10">
        <v>0.151061538</v>
      </c>
      <c r="O155" s="10">
        <v>0.20501465899999999</v>
      </c>
      <c r="P155" s="10">
        <v>3.8004800000000002E-4</v>
      </c>
      <c r="Q155" s="10">
        <v>0.276876862</v>
      </c>
      <c r="R155" s="10">
        <v>0</v>
      </c>
      <c r="S155" s="11">
        <v>1394</v>
      </c>
      <c r="T155" s="9">
        <v>988</v>
      </c>
      <c r="U155" s="9">
        <v>149</v>
      </c>
      <c r="V155" s="20">
        <v>149</v>
      </c>
      <c r="W155" s="27">
        <f t="shared" si="10"/>
        <v>149000</v>
      </c>
      <c r="X155" s="27">
        <f t="shared" si="11"/>
        <v>109480</v>
      </c>
      <c r="Y155" s="28" t="str">
        <f t="shared" si="12"/>
        <v>N</v>
      </c>
      <c r="Z155" s="28" t="str">
        <f t="shared" si="13"/>
        <v>N</v>
      </c>
      <c r="AA155" s="27">
        <f t="shared" si="14"/>
        <v>39520</v>
      </c>
    </row>
    <row r="156" spans="1:27" x14ac:dyDescent="0.25">
      <c r="A156" s="7" t="s">
        <v>289</v>
      </c>
      <c r="B156" s="8" t="s">
        <v>146</v>
      </c>
      <c r="C156" s="9">
        <v>1914</v>
      </c>
      <c r="D156" s="9" t="s">
        <v>312</v>
      </c>
      <c r="E156" s="9" t="s">
        <v>312</v>
      </c>
      <c r="F156" s="9" t="s">
        <v>312</v>
      </c>
      <c r="G156" s="9" t="s">
        <v>312</v>
      </c>
      <c r="H156" s="9">
        <v>957</v>
      </c>
      <c r="I156" s="9" t="s">
        <v>312</v>
      </c>
      <c r="J156" s="9" t="s">
        <v>312</v>
      </c>
      <c r="K156" s="9" t="s">
        <v>312</v>
      </c>
      <c r="L156" s="9" t="s">
        <v>312</v>
      </c>
      <c r="M156" s="10">
        <v>0.50006426599999998</v>
      </c>
      <c r="N156" s="10">
        <v>0.50006426599999998</v>
      </c>
      <c r="O156" s="9" t="s">
        <v>312</v>
      </c>
      <c r="P156" s="10">
        <v>6.1224999999999995E-4</v>
      </c>
      <c r="Q156" s="10">
        <v>0.38816647700000001</v>
      </c>
      <c r="R156" s="10">
        <v>2.07736E-2</v>
      </c>
      <c r="S156" s="11">
        <v>7865</v>
      </c>
      <c r="T156" s="9">
        <v>1914</v>
      </c>
      <c r="U156" s="9">
        <v>957</v>
      </c>
      <c r="V156" s="20">
        <v>957</v>
      </c>
      <c r="W156" s="27">
        <f t="shared" si="10"/>
        <v>957000</v>
      </c>
      <c r="X156" s="27">
        <f t="shared" si="11"/>
        <v>880440</v>
      </c>
      <c r="Y156" s="28" t="str">
        <f t="shared" si="12"/>
        <v>N</v>
      </c>
      <c r="Z156" s="28" t="str">
        <f t="shared" si="13"/>
        <v>N</v>
      </c>
      <c r="AA156" s="27">
        <f t="shared" si="14"/>
        <v>76560</v>
      </c>
    </row>
    <row r="157" spans="1:27" x14ac:dyDescent="0.25">
      <c r="A157" s="7" t="s">
        <v>289</v>
      </c>
      <c r="B157" s="8" t="s">
        <v>147</v>
      </c>
      <c r="C157" s="9">
        <v>7244</v>
      </c>
      <c r="D157" s="9">
        <v>7751</v>
      </c>
      <c r="E157" s="9">
        <v>7688</v>
      </c>
      <c r="F157" s="9">
        <v>7643</v>
      </c>
      <c r="G157" s="10">
        <v>-1.7408E-2</v>
      </c>
      <c r="H157" s="9">
        <v>6840</v>
      </c>
      <c r="I157" s="9">
        <v>7071</v>
      </c>
      <c r="J157" s="9">
        <v>6534</v>
      </c>
      <c r="K157" s="9">
        <v>5872</v>
      </c>
      <c r="L157" s="10">
        <v>5.4947599999999999E-2</v>
      </c>
      <c r="M157" s="10">
        <v>5.9068299999999997E-2</v>
      </c>
      <c r="N157" s="10">
        <v>5.9068299999999997E-2</v>
      </c>
      <c r="O157" s="10">
        <v>0.100505501</v>
      </c>
      <c r="P157" s="10">
        <v>2.9603099999999999E-3</v>
      </c>
      <c r="Q157" s="10">
        <v>0.318891696</v>
      </c>
      <c r="R157" s="10">
        <v>3.6473899999999997E-2</v>
      </c>
      <c r="S157" s="11">
        <v>6929</v>
      </c>
      <c r="T157" s="9">
        <v>7269</v>
      </c>
      <c r="U157" s="9">
        <v>429</v>
      </c>
      <c r="V157" s="20">
        <v>429</v>
      </c>
      <c r="W157" s="27">
        <f t="shared" si="10"/>
        <v>429000</v>
      </c>
      <c r="X157" s="27">
        <f t="shared" si="11"/>
        <v>138240</v>
      </c>
      <c r="Y157" s="28" t="str">
        <f t="shared" si="12"/>
        <v>N</v>
      </c>
      <c r="Z157" s="28" t="str">
        <f t="shared" si="13"/>
        <v>N</v>
      </c>
      <c r="AA157" s="27">
        <f t="shared" si="14"/>
        <v>290760</v>
      </c>
    </row>
    <row r="158" spans="1:27" x14ac:dyDescent="0.25">
      <c r="A158" s="7" t="s">
        <v>289</v>
      </c>
      <c r="B158" s="8" t="s">
        <v>148</v>
      </c>
      <c r="C158" s="9">
        <v>9930</v>
      </c>
      <c r="D158" s="9">
        <v>10924</v>
      </c>
      <c r="E158" s="9">
        <v>9532</v>
      </c>
      <c r="F158" s="9">
        <v>7544</v>
      </c>
      <c r="G158" s="10">
        <v>0.105449483</v>
      </c>
      <c r="H158" s="9">
        <v>1672</v>
      </c>
      <c r="I158" s="9">
        <v>1437</v>
      </c>
      <c r="J158" s="9">
        <v>1340</v>
      </c>
      <c r="K158" s="9">
        <v>1058</v>
      </c>
      <c r="L158" s="10">
        <v>0.193538089</v>
      </c>
      <c r="M158" s="10">
        <v>0.83164260099999998</v>
      </c>
      <c r="N158" s="10">
        <v>0.83164260099999998</v>
      </c>
      <c r="O158" s="10">
        <v>0.85356957499999997</v>
      </c>
      <c r="P158" s="10">
        <v>0</v>
      </c>
      <c r="Q158" s="10">
        <v>8.5636702999999995E-2</v>
      </c>
      <c r="R158" s="10">
        <v>1.2689800000000001E-3</v>
      </c>
      <c r="S158" s="11">
        <v>3186</v>
      </c>
      <c r="T158" s="9">
        <v>9930</v>
      </c>
      <c r="U158" s="9">
        <v>8258</v>
      </c>
      <c r="V158" s="20">
        <v>8258</v>
      </c>
      <c r="W158" s="27">
        <f t="shared" si="10"/>
        <v>8258000</v>
      </c>
      <c r="X158" s="27">
        <f t="shared" si="11"/>
        <v>7860800</v>
      </c>
      <c r="Y158" s="28" t="str">
        <f t="shared" si="12"/>
        <v>N</v>
      </c>
      <c r="Z158" s="28" t="str">
        <f t="shared" si="13"/>
        <v>N</v>
      </c>
      <c r="AA158" s="27">
        <f t="shared" si="14"/>
        <v>397200</v>
      </c>
    </row>
    <row r="159" spans="1:27" x14ac:dyDescent="0.25">
      <c r="A159" s="7" t="s">
        <v>289</v>
      </c>
      <c r="B159" s="8" t="s">
        <v>149</v>
      </c>
      <c r="C159" s="9">
        <v>336</v>
      </c>
      <c r="D159" s="9">
        <v>505</v>
      </c>
      <c r="E159" s="9">
        <v>476</v>
      </c>
      <c r="F159" s="9">
        <v>453</v>
      </c>
      <c r="G159" s="10">
        <v>-8.6304957000000002E-2</v>
      </c>
      <c r="H159" s="9">
        <v>352</v>
      </c>
      <c r="I159" s="9">
        <v>520</v>
      </c>
      <c r="J159" s="9">
        <v>532</v>
      </c>
      <c r="K159" s="9">
        <v>541</v>
      </c>
      <c r="L159" s="10">
        <v>-0.116493712</v>
      </c>
      <c r="M159" s="10">
        <v>-4.7966000000000002E-2</v>
      </c>
      <c r="N159" s="10">
        <v>-4.7966000000000002E-2</v>
      </c>
      <c r="O159" s="10">
        <v>-6.6204765999999998E-2</v>
      </c>
      <c r="P159" s="10">
        <v>2.90003E-2</v>
      </c>
      <c r="Q159" s="10">
        <v>4.8070300000000003E-2</v>
      </c>
      <c r="R159" s="10">
        <v>0</v>
      </c>
      <c r="S159" s="11">
        <v>181</v>
      </c>
      <c r="T159" s="9">
        <v>336</v>
      </c>
      <c r="U159" s="9">
        <v>-16</v>
      </c>
      <c r="V159" s="20">
        <v>-16</v>
      </c>
      <c r="W159" s="27">
        <f t="shared" si="10"/>
        <v>-16000</v>
      </c>
      <c r="X159" s="27">
        <f t="shared" si="11"/>
        <v>-29440</v>
      </c>
      <c r="Y159" s="28" t="str">
        <f t="shared" si="12"/>
        <v>Y</v>
      </c>
      <c r="Z159" s="28" t="str">
        <f t="shared" si="13"/>
        <v>N</v>
      </c>
      <c r="AA159" s="27">
        <f t="shared" si="14"/>
        <v>13440</v>
      </c>
    </row>
    <row r="160" spans="1:27" x14ac:dyDescent="0.25">
      <c r="A160" s="7" t="s">
        <v>289</v>
      </c>
      <c r="B160" s="8" t="s">
        <v>150</v>
      </c>
      <c r="C160" s="9">
        <v>4701</v>
      </c>
      <c r="D160" s="9">
        <v>4355</v>
      </c>
      <c r="E160" s="9">
        <v>4896</v>
      </c>
      <c r="F160" s="9">
        <v>5185</v>
      </c>
      <c r="G160" s="10">
        <v>-3.1088000000000001E-2</v>
      </c>
      <c r="H160" s="9">
        <v>4805</v>
      </c>
      <c r="I160" s="9">
        <v>4371</v>
      </c>
      <c r="J160" s="9">
        <v>4489</v>
      </c>
      <c r="K160" s="9">
        <v>4636</v>
      </c>
      <c r="L160" s="10">
        <v>1.21599E-2</v>
      </c>
      <c r="M160" s="10">
        <v>-2.2039E-2</v>
      </c>
      <c r="N160" s="10">
        <v>-2.2039E-2</v>
      </c>
      <c r="O160" s="10">
        <v>2.0545500000000001E-2</v>
      </c>
      <c r="P160" s="10">
        <v>7.1408799999999996E-3</v>
      </c>
      <c r="Q160" s="10">
        <v>0.32123639500000001</v>
      </c>
      <c r="R160" s="10">
        <v>3.5736700000000003E-2</v>
      </c>
      <c r="S160" s="11">
        <v>4525</v>
      </c>
      <c r="T160" s="9">
        <v>4701</v>
      </c>
      <c r="U160" s="9">
        <v>-104</v>
      </c>
      <c r="V160" s="20">
        <v>-104</v>
      </c>
      <c r="W160" s="27">
        <f t="shared" si="10"/>
        <v>-104000</v>
      </c>
      <c r="X160" s="27">
        <f t="shared" si="11"/>
        <v>-292040</v>
      </c>
      <c r="Y160" s="28" t="str">
        <f t="shared" si="12"/>
        <v>Y</v>
      </c>
      <c r="Z160" s="28" t="str">
        <f t="shared" si="13"/>
        <v>N</v>
      </c>
      <c r="AA160" s="27">
        <f t="shared" si="14"/>
        <v>188040</v>
      </c>
    </row>
    <row r="161" spans="1:27" x14ac:dyDescent="0.25">
      <c r="A161" s="7" t="s">
        <v>289</v>
      </c>
      <c r="B161" s="8" t="s">
        <v>151</v>
      </c>
      <c r="C161" s="9">
        <v>9859</v>
      </c>
      <c r="D161" s="9">
        <v>9349</v>
      </c>
      <c r="E161" s="9">
        <v>10142</v>
      </c>
      <c r="F161" s="9">
        <v>8235</v>
      </c>
      <c r="G161" s="10">
        <v>6.5764380999999997E-2</v>
      </c>
      <c r="H161" s="9">
        <v>5598</v>
      </c>
      <c r="I161" s="9">
        <v>5673</v>
      </c>
      <c r="J161" s="9">
        <v>4588</v>
      </c>
      <c r="K161" s="9">
        <v>4102</v>
      </c>
      <c r="L161" s="10">
        <v>0.121541811</v>
      </c>
      <c r="M161" s="10">
        <v>0.43224453899999998</v>
      </c>
      <c r="N161" s="10">
        <v>0.43224453899999998</v>
      </c>
      <c r="O161" s="10">
        <v>0.459690979</v>
      </c>
      <c r="P161" s="10">
        <v>0</v>
      </c>
      <c r="Q161" s="10">
        <v>0.15227679199999999</v>
      </c>
      <c r="R161" s="10">
        <v>3.4070900000000001E-2</v>
      </c>
      <c r="S161" s="11">
        <v>4914</v>
      </c>
      <c r="T161" s="9">
        <v>9859</v>
      </c>
      <c r="U161" s="9">
        <v>4262</v>
      </c>
      <c r="V161" s="20">
        <v>4262</v>
      </c>
      <c r="W161" s="27">
        <f t="shared" si="10"/>
        <v>4262000</v>
      </c>
      <c r="X161" s="27">
        <f t="shared" si="11"/>
        <v>3867640</v>
      </c>
      <c r="Y161" s="28" t="str">
        <f t="shared" si="12"/>
        <v>N</v>
      </c>
      <c r="Z161" s="28" t="str">
        <f t="shared" si="13"/>
        <v>N</v>
      </c>
      <c r="AA161" s="27">
        <f t="shared" si="14"/>
        <v>394360</v>
      </c>
    </row>
    <row r="162" spans="1:27" x14ac:dyDescent="0.25">
      <c r="A162" s="7" t="s">
        <v>289</v>
      </c>
      <c r="B162" s="8" t="s">
        <v>152</v>
      </c>
      <c r="C162" s="9">
        <v>5055</v>
      </c>
      <c r="D162" s="9">
        <v>5094</v>
      </c>
      <c r="E162" s="9">
        <v>4763</v>
      </c>
      <c r="F162" s="9">
        <v>4839</v>
      </c>
      <c r="G162" s="10">
        <v>1.48973E-2</v>
      </c>
      <c r="H162" s="9">
        <v>1821</v>
      </c>
      <c r="I162" s="9">
        <v>1796</v>
      </c>
      <c r="J162" s="9">
        <v>1672</v>
      </c>
      <c r="K162" s="9">
        <v>1752</v>
      </c>
      <c r="L162" s="10">
        <v>1.3098800000000001E-2</v>
      </c>
      <c r="M162" s="10">
        <v>0.63976433600000004</v>
      </c>
      <c r="N162" s="10">
        <v>0.63977352799999998</v>
      </c>
      <c r="O162" s="10">
        <v>0.64534909399999996</v>
      </c>
      <c r="P162" s="10">
        <v>5.8913100000000003E-3</v>
      </c>
      <c r="Q162" s="10">
        <v>0.23628297600000001</v>
      </c>
      <c r="R162" s="10">
        <v>0</v>
      </c>
      <c r="S162" s="11">
        <v>8917</v>
      </c>
      <c r="T162" s="9">
        <v>5055</v>
      </c>
      <c r="U162" s="9">
        <v>3234</v>
      </c>
      <c r="V162" s="20">
        <v>3234</v>
      </c>
      <c r="W162" s="27">
        <f t="shared" si="10"/>
        <v>3234000</v>
      </c>
      <c r="X162" s="27">
        <f t="shared" si="11"/>
        <v>3031800</v>
      </c>
      <c r="Y162" s="28" t="str">
        <f t="shared" si="12"/>
        <v>N</v>
      </c>
      <c r="Z162" s="28" t="str">
        <f t="shared" si="13"/>
        <v>N</v>
      </c>
      <c r="AA162" s="27">
        <f t="shared" si="14"/>
        <v>202200</v>
      </c>
    </row>
    <row r="163" spans="1:27" x14ac:dyDescent="0.25">
      <c r="A163" s="7" t="s">
        <v>289</v>
      </c>
      <c r="B163" s="8" t="s">
        <v>153</v>
      </c>
      <c r="C163" s="9">
        <v>6363</v>
      </c>
      <c r="D163" s="9">
        <v>5252</v>
      </c>
      <c r="E163" s="9">
        <v>1824</v>
      </c>
      <c r="F163" s="9">
        <v>1839</v>
      </c>
      <c r="G163" s="10">
        <v>0.81997411499999995</v>
      </c>
      <c r="H163" s="9">
        <v>4262</v>
      </c>
      <c r="I163" s="9">
        <v>3429</v>
      </c>
      <c r="J163" s="9">
        <v>1887</v>
      </c>
      <c r="K163" s="9">
        <v>2050</v>
      </c>
      <c r="L163" s="10">
        <v>0.35973776699999999</v>
      </c>
      <c r="M163" s="10">
        <v>0.33027300799999998</v>
      </c>
      <c r="N163" s="10">
        <v>0.350453295</v>
      </c>
      <c r="O163" s="10">
        <v>0.31081313700000002</v>
      </c>
      <c r="P163" s="10">
        <v>7.00003E-3</v>
      </c>
      <c r="Q163" s="10">
        <v>0.55119115200000002</v>
      </c>
      <c r="R163" s="10">
        <v>1.00774E-2</v>
      </c>
      <c r="S163" s="11">
        <v>7233</v>
      </c>
      <c r="T163" s="9">
        <v>6363</v>
      </c>
      <c r="U163" s="9">
        <v>2102</v>
      </c>
      <c r="V163" s="20">
        <v>2299</v>
      </c>
      <c r="W163" s="27">
        <f t="shared" si="10"/>
        <v>2299000</v>
      </c>
      <c r="X163" s="27">
        <f t="shared" si="11"/>
        <v>2044480</v>
      </c>
      <c r="Y163" s="28" t="str">
        <f t="shared" si="12"/>
        <v>N</v>
      </c>
      <c r="Z163" s="28" t="str">
        <f t="shared" si="13"/>
        <v>N</v>
      </c>
      <c r="AA163" s="27">
        <f t="shared" si="14"/>
        <v>254520</v>
      </c>
    </row>
    <row r="164" spans="1:27" x14ac:dyDescent="0.25">
      <c r="A164" s="18" t="s">
        <v>290</v>
      </c>
      <c r="B164" s="14" t="s">
        <v>321</v>
      </c>
      <c r="C164" s="15">
        <v>5231</v>
      </c>
      <c r="D164" s="15">
        <v>5166</v>
      </c>
      <c r="E164" s="15">
        <v>4737</v>
      </c>
      <c r="F164" s="15">
        <v>4373</v>
      </c>
      <c r="G164" s="16">
        <v>6.54E-2</v>
      </c>
      <c r="H164" s="15">
        <v>3460</v>
      </c>
      <c r="I164" s="15">
        <v>3348</v>
      </c>
      <c r="J164" s="15">
        <v>2980</v>
      </c>
      <c r="K164" s="15">
        <v>2783</v>
      </c>
      <c r="L164" s="16">
        <v>8.1100000000000005E-2</v>
      </c>
      <c r="M164" s="16">
        <v>0.34239999999999998</v>
      </c>
      <c r="N164" s="16">
        <v>0.34379999999999999</v>
      </c>
      <c r="O164" s="16">
        <v>0.3553</v>
      </c>
      <c r="P164" s="16">
        <v>5.0000000000000001E-3</v>
      </c>
      <c r="Q164" s="16">
        <v>0.27129999999999999</v>
      </c>
      <c r="R164" s="16">
        <v>4.4999999999999998E-2</v>
      </c>
      <c r="S164" s="17">
        <v>4679</v>
      </c>
      <c r="T164" s="15">
        <v>5262</v>
      </c>
      <c r="U164" s="15">
        <v>1801</v>
      </c>
      <c r="V164" s="19">
        <v>1813</v>
      </c>
      <c r="W164" s="25">
        <f t="shared" si="10"/>
        <v>1813000</v>
      </c>
      <c r="X164" s="25">
        <f t="shared" si="11"/>
        <v>1602520</v>
      </c>
      <c r="Y164" s="26" t="str">
        <f t="shared" si="12"/>
        <v>N</v>
      </c>
      <c r="Z164" s="26" t="str">
        <f t="shared" si="13"/>
        <v>N</v>
      </c>
      <c r="AA164" s="25">
        <f t="shared" si="14"/>
        <v>210480</v>
      </c>
    </row>
    <row r="165" spans="1:27" x14ac:dyDescent="0.25">
      <c r="A165" s="7" t="s">
        <v>290</v>
      </c>
      <c r="B165" s="8" t="s">
        <v>154</v>
      </c>
      <c r="C165" s="9">
        <v>1110</v>
      </c>
      <c r="D165" s="9">
        <v>1015</v>
      </c>
      <c r="E165" s="9">
        <v>976</v>
      </c>
      <c r="F165" s="9">
        <v>971</v>
      </c>
      <c r="G165" s="10">
        <v>4.8040300000000001E-2</v>
      </c>
      <c r="H165" s="9">
        <v>995</v>
      </c>
      <c r="I165" s="9">
        <v>817</v>
      </c>
      <c r="J165" s="9">
        <v>904</v>
      </c>
      <c r="K165" s="9">
        <v>806</v>
      </c>
      <c r="L165" s="10">
        <v>7.8058563999999997E-2</v>
      </c>
      <c r="M165" s="10">
        <v>0.10430908</v>
      </c>
      <c r="N165" s="10">
        <v>0.10430908</v>
      </c>
      <c r="O165" s="10">
        <v>0.124120087</v>
      </c>
      <c r="P165" s="10">
        <v>0</v>
      </c>
      <c r="Q165" s="10">
        <v>6.7597564999999998E-2</v>
      </c>
      <c r="R165" s="10">
        <v>0</v>
      </c>
      <c r="S165" s="11">
        <v>717</v>
      </c>
      <c r="T165" s="9">
        <v>1110</v>
      </c>
      <c r="U165" s="9">
        <v>116</v>
      </c>
      <c r="V165" s="20">
        <v>116</v>
      </c>
      <c r="W165" s="27">
        <f t="shared" si="10"/>
        <v>116000</v>
      </c>
      <c r="X165" s="27">
        <f t="shared" si="11"/>
        <v>71600</v>
      </c>
      <c r="Y165" s="28" t="str">
        <f t="shared" si="12"/>
        <v>N</v>
      </c>
      <c r="Z165" s="28" t="str">
        <f t="shared" si="13"/>
        <v>N</v>
      </c>
      <c r="AA165" s="27">
        <f t="shared" si="14"/>
        <v>44400</v>
      </c>
    </row>
    <row r="166" spans="1:27" x14ac:dyDescent="0.25">
      <c r="A166" s="7" t="s">
        <v>290</v>
      </c>
      <c r="B166" s="8" t="s">
        <v>155</v>
      </c>
      <c r="C166" s="9">
        <v>10717</v>
      </c>
      <c r="D166" s="9">
        <v>10421</v>
      </c>
      <c r="E166" s="9">
        <v>9529</v>
      </c>
      <c r="F166" s="9">
        <v>7861</v>
      </c>
      <c r="G166" s="10">
        <v>0.12108931100000001</v>
      </c>
      <c r="H166" s="9">
        <v>5252</v>
      </c>
      <c r="I166" s="9">
        <v>5214</v>
      </c>
      <c r="J166" s="9">
        <v>4905</v>
      </c>
      <c r="K166" s="9">
        <v>4398</v>
      </c>
      <c r="L166" s="10">
        <v>6.4720990000000006E-2</v>
      </c>
      <c r="M166" s="10">
        <v>0.52325343199999996</v>
      </c>
      <c r="N166" s="10">
        <v>0.52325343199999996</v>
      </c>
      <c r="O166" s="10">
        <v>0.50885828200000005</v>
      </c>
      <c r="P166" s="10">
        <v>8.4887000000000001E-3</v>
      </c>
      <c r="Q166" s="10">
        <v>0.199046154</v>
      </c>
      <c r="R166" s="10">
        <v>1.4551E-2</v>
      </c>
      <c r="S166" s="11">
        <v>17155</v>
      </c>
      <c r="T166" s="9">
        <v>11017</v>
      </c>
      <c r="U166" s="9">
        <v>5765</v>
      </c>
      <c r="V166" s="20">
        <v>5765</v>
      </c>
      <c r="W166" s="27">
        <f t="shared" si="10"/>
        <v>5765000</v>
      </c>
      <c r="X166" s="27">
        <f t="shared" si="11"/>
        <v>5324320</v>
      </c>
      <c r="Y166" s="28" t="str">
        <f t="shared" si="12"/>
        <v>N</v>
      </c>
      <c r="Z166" s="28" t="str">
        <f t="shared" si="13"/>
        <v>N</v>
      </c>
      <c r="AA166" s="27">
        <f t="shared" si="14"/>
        <v>440680</v>
      </c>
    </row>
    <row r="167" spans="1:27" x14ac:dyDescent="0.25">
      <c r="A167" s="7" t="s">
        <v>290</v>
      </c>
      <c r="B167" s="8" t="s">
        <v>156</v>
      </c>
      <c r="C167" s="9">
        <v>3951</v>
      </c>
      <c r="D167" s="9">
        <v>3803</v>
      </c>
      <c r="E167" s="9">
        <v>4109</v>
      </c>
      <c r="F167" s="9">
        <v>3900</v>
      </c>
      <c r="G167" s="10">
        <v>4.3824800000000002E-3</v>
      </c>
      <c r="H167" s="9">
        <v>2384</v>
      </c>
      <c r="I167" s="9">
        <v>2422</v>
      </c>
      <c r="J167" s="9">
        <v>2334</v>
      </c>
      <c r="K167" s="9">
        <v>2336</v>
      </c>
      <c r="L167" s="10">
        <v>6.8103900000000004E-3</v>
      </c>
      <c r="M167" s="10">
        <v>0.40169700000000003</v>
      </c>
      <c r="N167" s="10">
        <v>0.40169700000000003</v>
      </c>
      <c r="O167" s="10">
        <v>0.40466207399999998</v>
      </c>
      <c r="P167" s="10">
        <v>8.0442199999999995E-4</v>
      </c>
      <c r="Q167" s="10">
        <v>0.48093415900000003</v>
      </c>
      <c r="R167" s="10">
        <v>4.51931E-2</v>
      </c>
      <c r="S167" s="11">
        <v>6498</v>
      </c>
      <c r="T167" s="9">
        <v>3985</v>
      </c>
      <c r="U167" s="9">
        <v>1601</v>
      </c>
      <c r="V167" s="20">
        <v>1601</v>
      </c>
      <c r="W167" s="27">
        <f t="shared" si="10"/>
        <v>1601000</v>
      </c>
      <c r="X167" s="27">
        <f t="shared" si="11"/>
        <v>1441600</v>
      </c>
      <c r="Y167" s="28" t="str">
        <f t="shared" si="12"/>
        <v>N</v>
      </c>
      <c r="Z167" s="28" t="str">
        <f t="shared" si="13"/>
        <v>N</v>
      </c>
      <c r="AA167" s="27">
        <f t="shared" si="14"/>
        <v>159400</v>
      </c>
    </row>
    <row r="168" spans="1:27" x14ac:dyDescent="0.25">
      <c r="A168" s="7" t="s">
        <v>290</v>
      </c>
      <c r="B168" s="8" t="s">
        <v>157</v>
      </c>
      <c r="C168" s="9">
        <v>3170</v>
      </c>
      <c r="D168" s="9">
        <v>3368</v>
      </c>
      <c r="E168" s="9">
        <v>3161</v>
      </c>
      <c r="F168" s="9">
        <v>3023</v>
      </c>
      <c r="G168" s="10">
        <v>1.6254299999999999E-2</v>
      </c>
      <c r="H168" s="9">
        <v>3269</v>
      </c>
      <c r="I168" s="9">
        <v>2556</v>
      </c>
      <c r="J168" s="9">
        <v>2083</v>
      </c>
      <c r="K168" s="9">
        <v>2019</v>
      </c>
      <c r="L168" s="10">
        <v>0.206290538</v>
      </c>
      <c r="M168" s="10">
        <v>-2.5360000000000001E-2</v>
      </c>
      <c r="N168" s="10">
        <v>-2.5360000000000001E-2</v>
      </c>
      <c r="O168" s="10">
        <v>0.186435566</v>
      </c>
      <c r="P168" s="10">
        <v>0</v>
      </c>
      <c r="Q168" s="10">
        <v>0.49930013299999998</v>
      </c>
      <c r="R168" s="10">
        <v>1.8700000000000001E-2</v>
      </c>
      <c r="S168" s="11">
        <v>3102</v>
      </c>
      <c r="T168" s="9">
        <v>3188</v>
      </c>
      <c r="U168" s="9">
        <v>-81</v>
      </c>
      <c r="V168" s="20">
        <v>-81</v>
      </c>
      <c r="W168" s="27">
        <f t="shared" si="10"/>
        <v>-81000</v>
      </c>
      <c r="X168" s="27">
        <f t="shared" si="11"/>
        <v>-208520</v>
      </c>
      <c r="Y168" s="28" t="str">
        <f t="shared" si="12"/>
        <v>Y</v>
      </c>
      <c r="Z168" s="28" t="str">
        <f t="shared" si="13"/>
        <v>N</v>
      </c>
      <c r="AA168" s="27">
        <f t="shared" si="14"/>
        <v>127520</v>
      </c>
    </row>
    <row r="169" spans="1:27" x14ac:dyDescent="0.25">
      <c r="A169" s="7" t="s">
        <v>290</v>
      </c>
      <c r="B169" s="8" t="s">
        <v>158</v>
      </c>
      <c r="C169" s="9">
        <v>2592</v>
      </c>
      <c r="D169" s="9">
        <v>2948</v>
      </c>
      <c r="E169" s="9">
        <v>2974</v>
      </c>
      <c r="F169" s="9">
        <v>2958</v>
      </c>
      <c r="G169" s="10">
        <v>-4.1281999999999999E-2</v>
      </c>
      <c r="H169" s="9">
        <v>1774</v>
      </c>
      <c r="I169" s="9">
        <v>1617</v>
      </c>
      <c r="J169" s="9">
        <v>1652</v>
      </c>
      <c r="K169" s="9">
        <v>1644</v>
      </c>
      <c r="L169" s="10">
        <v>2.6283000000000001E-2</v>
      </c>
      <c r="M169" s="10">
        <v>0.31570777999999999</v>
      </c>
      <c r="N169" s="10">
        <v>0.31570777999999999</v>
      </c>
      <c r="O169" s="10">
        <v>0.409048207</v>
      </c>
      <c r="P169" s="10">
        <v>6.2070800000000002E-3</v>
      </c>
      <c r="Q169" s="10">
        <v>0.39551180899999999</v>
      </c>
      <c r="R169" s="10">
        <v>4.0184400000000002E-2</v>
      </c>
      <c r="S169" s="11">
        <v>6725</v>
      </c>
      <c r="T169" s="9">
        <v>2592</v>
      </c>
      <c r="U169" s="9">
        <v>818</v>
      </c>
      <c r="V169" s="20">
        <v>818</v>
      </c>
      <c r="W169" s="27">
        <f t="shared" si="10"/>
        <v>818000</v>
      </c>
      <c r="X169" s="27">
        <f t="shared" si="11"/>
        <v>714320</v>
      </c>
      <c r="Y169" s="28" t="str">
        <f t="shared" si="12"/>
        <v>N</v>
      </c>
      <c r="Z169" s="28" t="str">
        <f t="shared" si="13"/>
        <v>N</v>
      </c>
      <c r="AA169" s="27">
        <f t="shared" si="14"/>
        <v>103680</v>
      </c>
    </row>
    <row r="170" spans="1:27" x14ac:dyDescent="0.25">
      <c r="A170" s="7" t="s">
        <v>290</v>
      </c>
      <c r="B170" s="8" t="s">
        <v>159</v>
      </c>
      <c r="C170" s="9">
        <v>1187</v>
      </c>
      <c r="D170" s="9">
        <v>1215</v>
      </c>
      <c r="E170" s="9">
        <v>1032</v>
      </c>
      <c r="F170" s="9">
        <v>913</v>
      </c>
      <c r="G170" s="10">
        <v>0.100243028</v>
      </c>
      <c r="H170" s="9">
        <v>304</v>
      </c>
      <c r="I170" s="9">
        <v>845</v>
      </c>
      <c r="J170" s="9">
        <v>777</v>
      </c>
      <c r="K170" s="9">
        <v>710</v>
      </c>
      <c r="L170" s="10">
        <v>-0.190819351</v>
      </c>
      <c r="M170" s="10">
        <v>0.74431751700000004</v>
      </c>
      <c r="N170" s="10">
        <v>0.79637966900000001</v>
      </c>
      <c r="O170" s="10">
        <v>0.484955056</v>
      </c>
      <c r="P170" s="10">
        <v>6.5547699999999997E-3</v>
      </c>
      <c r="Q170" s="10">
        <v>0.209746671</v>
      </c>
      <c r="R170" s="10">
        <v>2.1274299999999999E-2</v>
      </c>
      <c r="S170" s="11">
        <v>1963</v>
      </c>
      <c r="T170" s="9">
        <v>1187</v>
      </c>
      <c r="U170" s="9">
        <v>884</v>
      </c>
      <c r="V170" s="20">
        <v>1187</v>
      </c>
      <c r="W170" s="27">
        <f t="shared" si="10"/>
        <v>1187000</v>
      </c>
      <c r="X170" s="27">
        <f t="shared" si="11"/>
        <v>1139520</v>
      </c>
      <c r="Y170" s="28" t="str">
        <f t="shared" si="12"/>
        <v>N</v>
      </c>
      <c r="Z170" s="28" t="str">
        <f t="shared" si="13"/>
        <v>N</v>
      </c>
      <c r="AA170" s="27">
        <f t="shared" si="14"/>
        <v>47480</v>
      </c>
    </row>
    <row r="171" spans="1:27" x14ac:dyDescent="0.25">
      <c r="A171" s="7" t="s">
        <v>290</v>
      </c>
      <c r="B171" s="8" t="s">
        <v>160</v>
      </c>
      <c r="C171" s="9">
        <v>6124</v>
      </c>
      <c r="D171" s="9">
        <v>6506</v>
      </c>
      <c r="E171" s="9">
        <v>5605</v>
      </c>
      <c r="F171" s="9">
        <v>5351</v>
      </c>
      <c r="G171" s="10">
        <v>4.8172100000000002E-2</v>
      </c>
      <c r="H171" s="9">
        <v>3895</v>
      </c>
      <c r="I171" s="9">
        <v>3933</v>
      </c>
      <c r="J171" s="9">
        <v>3445</v>
      </c>
      <c r="K171" s="9">
        <v>3568</v>
      </c>
      <c r="L171" s="10">
        <v>3.05086E-2</v>
      </c>
      <c r="M171" s="10">
        <v>0.36403671999999998</v>
      </c>
      <c r="N171" s="10">
        <v>0.36403671999999998</v>
      </c>
      <c r="O171" s="10">
        <v>0.38189805300000002</v>
      </c>
      <c r="P171" s="10">
        <v>2.6523999999999999E-5</v>
      </c>
      <c r="Q171" s="10">
        <v>0.42332151499999998</v>
      </c>
      <c r="R171" s="10">
        <v>1.50118E-2</v>
      </c>
      <c r="S171" s="11">
        <v>5095</v>
      </c>
      <c r="T171" s="9">
        <v>6124</v>
      </c>
      <c r="U171" s="9">
        <v>2229</v>
      </c>
      <c r="V171" s="20">
        <v>2229</v>
      </c>
      <c r="W171" s="27">
        <f t="shared" si="10"/>
        <v>2229000</v>
      </c>
      <c r="X171" s="27">
        <f t="shared" si="11"/>
        <v>1984040</v>
      </c>
      <c r="Y171" s="28" t="str">
        <f t="shared" si="12"/>
        <v>N</v>
      </c>
      <c r="Z171" s="28" t="str">
        <f t="shared" si="13"/>
        <v>N</v>
      </c>
      <c r="AA171" s="27">
        <f t="shared" si="14"/>
        <v>244960</v>
      </c>
    </row>
    <row r="172" spans="1:27" x14ac:dyDescent="0.25">
      <c r="A172" s="7" t="s">
        <v>290</v>
      </c>
      <c r="B172" s="8" t="s">
        <v>161</v>
      </c>
      <c r="C172" s="9">
        <v>5814</v>
      </c>
      <c r="D172" s="9">
        <v>6175</v>
      </c>
      <c r="E172" s="9">
        <v>6171</v>
      </c>
      <c r="F172" s="9">
        <v>6017</v>
      </c>
      <c r="G172" s="10">
        <v>-1.1273E-2</v>
      </c>
      <c r="H172" s="9">
        <v>2629</v>
      </c>
      <c r="I172" s="9">
        <v>2479</v>
      </c>
      <c r="J172" s="9">
        <v>2408</v>
      </c>
      <c r="K172" s="9">
        <v>2411</v>
      </c>
      <c r="L172" s="10">
        <v>3.01254E-2</v>
      </c>
      <c r="M172" s="10">
        <v>0.54785777000000002</v>
      </c>
      <c r="N172" s="10">
        <v>0.54790450400000001</v>
      </c>
      <c r="O172" s="10">
        <v>0.58629884399999999</v>
      </c>
      <c r="P172" s="10">
        <v>1.4768999999999999E-2</v>
      </c>
      <c r="Q172" s="10">
        <v>0.41291877700000001</v>
      </c>
      <c r="R172" s="10">
        <v>4.82929E-3</v>
      </c>
      <c r="S172" s="11">
        <v>11550</v>
      </c>
      <c r="T172" s="9">
        <v>5814</v>
      </c>
      <c r="U172" s="9">
        <v>3185</v>
      </c>
      <c r="V172" s="20">
        <v>3186</v>
      </c>
      <c r="W172" s="27">
        <f t="shared" si="10"/>
        <v>3186000</v>
      </c>
      <c r="X172" s="27">
        <f t="shared" si="11"/>
        <v>2953440</v>
      </c>
      <c r="Y172" s="28" t="str">
        <f t="shared" si="12"/>
        <v>N</v>
      </c>
      <c r="Z172" s="28" t="str">
        <f t="shared" si="13"/>
        <v>N</v>
      </c>
      <c r="AA172" s="27">
        <f t="shared" si="14"/>
        <v>232560</v>
      </c>
    </row>
    <row r="173" spans="1:27" x14ac:dyDescent="0.25">
      <c r="A173" s="7" t="s">
        <v>290</v>
      </c>
      <c r="B173" s="8" t="s">
        <v>162</v>
      </c>
      <c r="C173" s="9">
        <v>5706</v>
      </c>
      <c r="D173" s="9">
        <v>5471</v>
      </c>
      <c r="E173" s="9">
        <v>4968</v>
      </c>
      <c r="F173" s="9">
        <v>4935</v>
      </c>
      <c r="G173" s="10">
        <v>5.2133400000000003E-2</v>
      </c>
      <c r="H173" s="9">
        <v>3103</v>
      </c>
      <c r="I173" s="9">
        <v>2925</v>
      </c>
      <c r="J173" s="9">
        <v>2930</v>
      </c>
      <c r="K173" s="9">
        <v>2902</v>
      </c>
      <c r="L173" s="10">
        <v>2.3009399999999999E-2</v>
      </c>
      <c r="M173" s="10">
        <v>0.45620380700000002</v>
      </c>
      <c r="N173" s="10">
        <v>0.45620380700000002</v>
      </c>
      <c r="O173" s="10">
        <v>0.445251868</v>
      </c>
      <c r="P173" s="10">
        <v>4.0945900000000004E-3</v>
      </c>
      <c r="Q173" s="10">
        <v>0.229964115</v>
      </c>
      <c r="R173" s="10">
        <v>2.4655699999999999E-2</v>
      </c>
      <c r="S173" s="11">
        <v>7031</v>
      </c>
      <c r="T173" s="9">
        <v>5705</v>
      </c>
      <c r="U173" s="9">
        <v>2603</v>
      </c>
      <c r="V173" s="20">
        <v>2603</v>
      </c>
      <c r="W173" s="27">
        <f t="shared" si="10"/>
        <v>2603000</v>
      </c>
      <c r="X173" s="27">
        <f t="shared" si="11"/>
        <v>2374800</v>
      </c>
      <c r="Y173" s="28" t="str">
        <f t="shared" si="12"/>
        <v>N</v>
      </c>
      <c r="Z173" s="28" t="str">
        <f t="shared" si="13"/>
        <v>N</v>
      </c>
      <c r="AA173" s="27">
        <f t="shared" si="14"/>
        <v>228200</v>
      </c>
    </row>
    <row r="174" spans="1:27" x14ac:dyDescent="0.25">
      <c r="A174" s="7" t="s">
        <v>290</v>
      </c>
      <c r="B174" s="8" t="s">
        <v>163</v>
      </c>
      <c r="C174" s="9">
        <v>12702</v>
      </c>
      <c r="D174" s="9">
        <v>12490</v>
      </c>
      <c r="E174" s="9">
        <v>11891</v>
      </c>
      <c r="F174" s="9">
        <v>14330</v>
      </c>
      <c r="G174" s="10">
        <v>-3.7871000000000002E-2</v>
      </c>
      <c r="H174" s="9">
        <v>10154</v>
      </c>
      <c r="I174" s="9">
        <v>10645</v>
      </c>
      <c r="J174" s="9">
        <v>9550</v>
      </c>
      <c r="K174" s="9">
        <v>10559</v>
      </c>
      <c r="L174" s="10">
        <v>-1.2786E-2</v>
      </c>
      <c r="M174" s="10">
        <v>0.20059833099999999</v>
      </c>
      <c r="N174" s="10">
        <v>0.20059833099999999</v>
      </c>
      <c r="O174" s="10">
        <v>0.181592644</v>
      </c>
      <c r="P174" s="10">
        <v>1.31571E-2</v>
      </c>
      <c r="Q174" s="10">
        <v>0.209417145</v>
      </c>
      <c r="R174" s="10">
        <v>5.4161399999999998E-2</v>
      </c>
      <c r="S174" s="11">
        <v>4928</v>
      </c>
      <c r="T174" s="9">
        <v>12702</v>
      </c>
      <c r="U174" s="9">
        <v>2548</v>
      </c>
      <c r="V174" s="20">
        <v>2548</v>
      </c>
      <c r="W174" s="27">
        <f t="shared" si="10"/>
        <v>2548000</v>
      </c>
      <c r="X174" s="27">
        <f t="shared" si="11"/>
        <v>2039920</v>
      </c>
      <c r="Y174" s="28" t="str">
        <f t="shared" si="12"/>
        <v>N</v>
      </c>
      <c r="Z174" s="28" t="str">
        <f t="shared" si="13"/>
        <v>N</v>
      </c>
      <c r="AA174" s="27">
        <f t="shared" si="14"/>
        <v>508080</v>
      </c>
    </row>
    <row r="175" spans="1:27" x14ac:dyDescent="0.25">
      <c r="A175" s="7" t="s">
        <v>290</v>
      </c>
      <c r="B175" s="8" t="s">
        <v>164</v>
      </c>
      <c r="C175" s="9">
        <v>588</v>
      </c>
      <c r="D175" s="9">
        <v>753</v>
      </c>
      <c r="E175" s="9">
        <v>677</v>
      </c>
      <c r="F175" s="9">
        <v>737</v>
      </c>
      <c r="G175" s="10">
        <v>-6.7591496000000001E-2</v>
      </c>
      <c r="H175" s="9">
        <v>561</v>
      </c>
      <c r="I175" s="9">
        <v>608</v>
      </c>
      <c r="J175" s="9">
        <v>563</v>
      </c>
      <c r="K175" s="9">
        <v>589</v>
      </c>
      <c r="L175" s="10">
        <v>-1.6319E-2</v>
      </c>
      <c r="M175" s="10">
        <v>4.6337200000000002E-2</v>
      </c>
      <c r="N175" s="10">
        <v>4.6337200000000002E-2</v>
      </c>
      <c r="O175" s="10">
        <v>0.14175790499999999</v>
      </c>
      <c r="P175" s="10">
        <v>0</v>
      </c>
      <c r="Q175" s="10">
        <v>0.21287656699999999</v>
      </c>
      <c r="R175" s="10">
        <v>4.7461699999999999E-4</v>
      </c>
      <c r="S175" s="11">
        <v>342</v>
      </c>
      <c r="T175" s="9">
        <v>588</v>
      </c>
      <c r="U175" s="9">
        <v>27</v>
      </c>
      <c r="V175" s="20">
        <v>27</v>
      </c>
      <c r="W175" s="27">
        <f t="shared" si="10"/>
        <v>27000</v>
      </c>
      <c r="X175" s="27">
        <f t="shared" si="11"/>
        <v>3480</v>
      </c>
      <c r="Y175" s="28" t="str">
        <f t="shared" si="12"/>
        <v>N</v>
      </c>
      <c r="Z175" s="28" t="str">
        <f t="shared" si="13"/>
        <v>N</v>
      </c>
      <c r="AA175" s="27">
        <f t="shared" si="14"/>
        <v>23520</v>
      </c>
    </row>
    <row r="176" spans="1:27" x14ac:dyDescent="0.25">
      <c r="A176" s="7" t="s">
        <v>290</v>
      </c>
      <c r="B176" s="8" t="s">
        <v>165</v>
      </c>
      <c r="C176" s="9">
        <v>6022</v>
      </c>
      <c r="D176" s="9" t="s">
        <v>312</v>
      </c>
      <c r="E176" s="9" t="s">
        <v>312</v>
      </c>
      <c r="F176" s="9" t="s">
        <v>312</v>
      </c>
      <c r="G176" s="9" t="s">
        <v>312</v>
      </c>
      <c r="H176" s="9">
        <v>5701</v>
      </c>
      <c r="I176" s="9" t="s">
        <v>312</v>
      </c>
      <c r="J176" s="9" t="s">
        <v>312</v>
      </c>
      <c r="K176" s="9" t="s">
        <v>312</v>
      </c>
      <c r="L176" s="9" t="s">
        <v>312</v>
      </c>
      <c r="M176" s="10">
        <v>5.3304499999999998E-2</v>
      </c>
      <c r="N176" s="10">
        <v>5.3304499999999998E-2</v>
      </c>
      <c r="O176" s="9" t="s">
        <v>312</v>
      </c>
      <c r="P176" s="10">
        <v>1.8187399999999999E-3</v>
      </c>
      <c r="Q176" s="10">
        <v>0</v>
      </c>
      <c r="R176" s="10">
        <v>0.147824595</v>
      </c>
      <c r="S176" s="11">
        <v>2371</v>
      </c>
      <c r="T176" s="9">
        <v>6022</v>
      </c>
      <c r="U176" s="9">
        <v>321</v>
      </c>
      <c r="V176" s="20">
        <v>321</v>
      </c>
      <c r="W176" s="27">
        <f t="shared" si="10"/>
        <v>321000</v>
      </c>
      <c r="X176" s="27">
        <f t="shared" si="11"/>
        <v>80120</v>
      </c>
      <c r="Y176" s="28" t="str">
        <f t="shared" si="12"/>
        <v>N</v>
      </c>
      <c r="Z176" s="28" t="str">
        <f t="shared" si="13"/>
        <v>N</v>
      </c>
      <c r="AA176" s="27">
        <f t="shared" si="14"/>
        <v>240880</v>
      </c>
    </row>
    <row r="177" spans="1:27" x14ac:dyDescent="0.25">
      <c r="A177" s="7" t="s">
        <v>290</v>
      </c>
      <c r="B177" s="8" t="s">
        <v>166</v>
      </c>
      <c r="C177" s="9">
        <v>14514</v>
      </c>
      <c r="D177" s="9">
        <v>12479</v>
      </c>
      <c r="E177" s="9">
        <v>9263</v>
      </c>
      <c r="F177" s="9" t="s">
        <v>312</v>
      </c>
      <c r="G177" s="9" t="s">
        <v>312</v>
      </c>
      <c r="H177" s="9">
        <v>6538</v>
      </c>
      <c r="I177" s="9">
        <v>6369</v>
      </c>
      <c r="J177" s="9">
        <v>4701</v>
      </c>
      <c r="K177" s="9" t="s">
        <v>312</v>
      </c>
      <c r="L177" s="9" t="s">
        <v>312</v>
      </c>
      <c r="M177" s="10">
        <v>0.54953837699999997</v>
      </c>
      <c r="N177" s="10">
        <v>0.54953837699999997</v>
      </c>
      <c r="O177" s="10">
        <v>0.514342454</v>
      </c>
      <c r="P177" s="10">
        <v>8.7679999999999998E-3</v>
      </c>
      <c r="Q177" s="10">
        <v>0.12816846800000001</v>
      </c>
      <c r="R177" s="10">
        <v>4.7938500000000002E-2</v>
      </c>
      <c r="S177" s="11">
        <v>3654</v>
      </c>
      <c r="T177" s="9">
        <v>14514</v>
      </c>
      <c r="U177" s="9">
        <v>7976</v>
      </c>
      <c r="V177" s="20">
        <v>7976</v>
      </c>
      <c r="W177" s="27">
        <f t="shared" si="10"/>
        <v>7976000</v>
      </c>
      <c r="X177" s="27">
        <f t="shared" si="11"/>
        <v>7395440</v>
      </c>
      <c r="Y177" s="28" t="str">
        <f t="shared" si="12"/>
        <v>N</v>
      </c>
      <c r="Z177" s="28" t="str">
        <f t="shared" si="13"/>
        <v>N</v>
      </c>
      <c r="AA177" s="27">
        <f t="shared" si="14"/>
        <v>580560</v>
      </c>
    </row>
    <row r="178" spans="1:27" x14ac:dyDescent="0.25">
      <c r="A178" s="7" t="s">
        <v>290</v>
      </c>
      <c r="B178" s="8" t="s">
        <v>167</v>
      </c>
      <c r="C178" s="9">
        <v>2465</v>
      </c>
      <c r="D178" s="9">
        <v>2465</v>
      </c>
      <c r="E178" s="9">
        <v>2054</v>
      </c>
      <c r="F178" s="9">
        <v>1783</v>
      </c>
      <c r="G178" s="10">
        <v>0.12753045099999999</v>
      </c>
      <c r="H178" s="9">
        <v>1837</v>
      </c>
      <c r="I178" s="9">
        <v>2069</v>
      </c>
      <c r="J178" s="9">
        <v>1652</v>
      </c>
      <c r="K178" s="9">
        <v>1237</v>
      </c>
      <c r="L178" s="10">
        <v>0.16171434100000001</v>
      </c>
      <c r="M178" s="10">
        <v>0.25474077099999998</v>
      </c>
      <c r="N178" s="10">
        <v>0.25474077099999998</v>
      </c>
      <c r="O178" s="10">
        <v>0.204237528</v>
      </c>
      <c r="P178" s="10">
        <v>0</v>
      </c>
      <c r="Q178" s="10">
        <v>0.71930903800000001</v>
      </c>
      <c r="R178" s="10">
        <v>1.9422100000000001E-2</v>
      </c>
      <c r="S178" s="11">
        <v>3653</v>
      </c>
      <c r="T178" s="9">
        <v>2465</v>
      </c>
      <c r="U178" s="9">
        <v>628</v>
      </c>
      <c r="V178" s="20">
        <v>628</v>
      </c>
      <c r="W178" s="27">
        <f t="shared" si="10"/>
        <v>628000</v>
      </c>
      <c r="X178" s="27">
        <f t="shared" si="11"/>
        <v>529400</v>
      </c>
      <c r="Y178" s="28" t="str">
        <f t="shared" si="12"/>
        <v>N</v>
      </c>
      <c r="Z178" s="28" t="str">
        <f t="shared" si="13"/>
        <v>N</v>
      </c>
      <c r="AA178" s="27">
        <f t="shared" si="14"/>
        <v>98600</v>
      </c>
    </row>
    <row r="179" spans="1:27" x14ac:dyDescent="0.25">
      <c r="A179" s="7" t="s">
        <v>290</v>
      </c>
      <c r="B179" s="8" t="s">
        <v>168</v>
      </c>
      <c r="C179" s="9">
        <v>997</v>
      </c>
      <c r="D179" s="9">
        <v>1205</v>
      </c>
      <c r="E179" s="9">
        <v>1158</v>
      </c>
      <c r="F179" s="9">
        <v>994</v>
      </c>
      <c r="G179" s="10">
        <v>1.2989799999999999E-3</v>
      </c>
      <c r="H179" s="9">
        <v>552</v>
      </c>
      <c r="I179" s="9">
        <v>769</v>
      </c>
      <c r="J179" s="9">
        <v>740</v>
      </c>
      <c r="K179" s="9">
        <v>638</v>
      </c>
      <c r="L179" s="10">
        <v>-4.4908000000000003E-2</v>
      </c>
      <c r="M179" s="10">
        <v>0.44638456700000001</v>
      </c>
      <c r="N179" s="10">
        <v>0.44638456700000001</v>
      </c>
      <c r="O179" s="10">
        <v>0.386364651</v>
      </c>
      <c r="P179" s="10">
        <v>0</v>
      </c>
      <c r="Q179" s="10">
        <v>0.64250095699999998</v>
      </c>
      <c r="R179" s="10">
        <v>3.1717099999999998E-2</v>
      </c>
      <c r="S179" s="11">
        <v>2282</v>
      </c>
      <c r="T179" s="9">
        <v>997</v>
      </c>
      <c r="U179" s="9">
        <v>445</v>
      </c>
      <c r="V179" s="20">
        <v>445</v>
      </c>
      <c r="W179" s="27">
        <f t="shared" si="10"/>
        <v>445000</v>
      </c>
      <c r="X179" s="27">
        <f t="shared" si="11"/>
        <v>405120</v>
      </c>
      <c r="Y179" s="28" t="str">
        <f t="shared" si="12"/>
        <v>N</v>
      </c>
      <c r="Z179" s="28" t="str">
        <f t="shared" si="13"/>
        <v>N</v>
      </c>
      <c r="AA179" s="27">
        <f t="shared" si="14"/>
        <v>39880</v>
      </c>
    </row>
    <row r="180" spans="1:27" x14ac:dyDescent="0.25">
      <c r="A180" s="7" t="s">
        <v>290</v>
      </c>
      <c r="B180" s="8" t="s">
        <v>169</v>
      </c>
      <c r="C180" s="9">
        <v>3210</v>
      </c>
      <c r="D180" s="9" t="s">
        <v>313</v>
      </c>
      <c r="E180" s="9" t="s">
        <v>313</v>
      </c>
      <c r="F180" s="9" t="s">
        <v>313</v>
      </c>
      <c r="G180" s="9" t="s">
        <v>313</v>
      </c>
      <c r="H180" s="9">
        <v>3093</v>
      </c>
      <c r="I180" s="9" t="s">
        <v>313</v>
      </c>
      <c r="J180" s="9" t="s">
        <v>313</v>
      </c>
      <c r="K180" s="9" t="s">
        <v>313</v>
      </c>
      <c r="L180" s="9" t="s">
        <v>313</v>
      </c>
      <c r="M180" s="10">
        <v>3.6579100000000003E-2</v>
      </c>
      <c r="N180" s="10">
        <v>3.6579100000000003E-2</v>
      </c>
      <c r="O180" s="9" t="s">
        <v>313</v>
      </c>
      <c r="P180" s="10">
        <v>0</v>
      </c>
      <c r="Q180" s="10">
        <v>0.287770525</v>
      </c>
      <c r="R180" s="10">
        <v>7.0228499999999998E-3</v>
      </c>
      <c r="S180" s="11">
        <v>987</v>
      </c>
      <c r="T180" s="9">
        <v>3210</v>
      </c>
      <c r="U180" s="9">
        <v>117</v>
      </c>
      <c r="V180" s="20">
        <v>117</v>
      </c>
      <c r="W180" s="27">
        <f t="shared" si="10"/>
        <v>117000</v>
      </c>
      <c r="X180" s="27">
        <f t="shared" si="11"/>
        <v>-11400</v>
      </c>
      <c r="Y180" s="28" t="str">
        <f t="shared" si="12"/>
        <v>Y</v>
      </c>
      <c r="Z180" s="28" t="str">
        <f t="shared" si="13"/>
        <v>Y</v>
      </c>
      <c r="AA180" s="27">
        <f t="shared" si="14"/>
        <v>128400</v>
      </c>
    </row>
    <row r="181" spans="1:27" x14ac:dyDescent="0.25">
      <c r="A181" s="7" t="s">
        <v>290</v>
      </c>
      <c r="B181" s="8" t="s">
        <v>170</v>
      </c>
      <c r="C181" s="9">
        <v>6428</v>
      </c>
      <c r="D181" s="9">
        <v>5815</v>
      </c>
      <c r="E181" s="9">
        <v>5136</v>
      </c>
      <c r="F181" s="9">
        <v>5103</v>
      </c>
      <c r="G181" s="10">
        <v>8.6507181000000002E-2</v>
      </c>
      <c r="H181" s="9">
        <v>4954</v>
      </c>
      <c r="I181" s="9">
        <v>4385</v>
      </c>
      <c r="J181" s="9">
        <v>3856</v>
      </c>
      <c r="K181" s="9">
        <v>3715</v>
      </c>
      <c r="L181" s="10">
        <v>0.111107074</v>
      </c>
      <c r="M181" s="10">
        <v>0.229368555</v>
      </c>
      <c r="N181" s="10">
        <v>0.23159060300000001</v>
      </c>
      <c r="O181" s="10">
        <v>0.242269651</v>
      </c>
      <c r="P181" s="10">
        <v>5.0194300000000001E-3</v>
      </c>
      <c r="Q181" s="10">
        <v>0.32208993200000002</v>
      </c>
      <c r="R181" s="10">
        <v>4.7279399999999999E-2</v>
      </c>
      <c r="S181" s="11">
        <v>5487</v>
      </c>
      <c r="T181" s="9">
        <v>6428</v>
      </c>
      <c r="U181" s="9">
        <v>1474</v>
      </c>
      <c r="V181" s="20">
        <v>1493</v>
      </c>
      <c r="W181" s="27">
        <f t="shared" si="10"/>
        <v>1493000</v>
      </c>
      <c r="X181" s="27">
        <f t="shared" si="11"/>
        <v>1235880</v>
      </c>
      <c r="Y181" s="28" t="str">
        <f t="shared" si="12"/>
        <v>N</v>
      </c>
      <c r="Z181" s="28" t="str">
        <f t="shared" si="13"/>
        <v>N</v>
      </c>
      <c r="AA181" s="27">
        <f t="shared" si="14"/>
        <v>257120</v>
      </c>
    </row>
    <row r="182" spans="1:27" x14ac:dyDescent="0.25">
      <c r="A182" s="7" t="s">
        <v>290</v>
      </c>
      <c r="B182" s="8" t="s">
        <v>171</v>
      </c>
      <c r="C182" s="9">
        <v>167</v>
      </c>
      <c r="D182" s="9">
        <v>192</v>
      </c>
      <c r="E182" s="9">
        <v>239</v>
      </c>
      <c r="F182" s="9">
        <v>357</v>
      </c>
      <c r="G182" s="10">
        <v>-0.17770106999999999</v>
      </c>
      <c r="H182" s="9">
        <v>199</v>
      </c>
      <c r="I182" s="9">
        <v>185</v>
      </c>
      <c r="J182" s="9">
        <v>296</v>
      </c>
      <c r="K182" s="9">
        <v>311</v>
      </c>
      <c r="L182" s="10">
        <v>-0.120358701</v>
      </c>
      <c r="M182" s="10">
        <v>-0.19163428800000001</v>
      </c>
      <c r="N182" s="10">
        <v>-0.192542409</v>
      </c>
      <c r="O182" s="10">
        <v>-8.4552267E-2</v>
      </c>
      <c r="P182" s="10" t="s">
        <v>313</v>
      </c>
      <c r="Q182" s="10">
        <v>0.34642874299999998</v>
      </c>
      <c r="R182" s="10">
        <v>0</v>
      </c>
      <c r="S182" s="11">
        <v>100</v>
      </c>
      <c r="T182" s="9">
        <v>167</v>
      </c>
      <c r="U182" s="9">
        <v>-32</v>
      </c>
      <c r="V182" s="20">
        <v>-32</v>
      </c>
      <c r="W182" s="27">
        <f t="shared" si="10"/>
        <v>-32000</v>
      </c>
      <c r="X182" s="27">
        <f t="shared" si="11"/>
        <v>-38680</v>
      </c>
      <c r="Y182" s="28" t="str">
        <f t="shared" si="12"/>
        <v>Y</v>
      </c>
      <c r="Z182" s="28" t="str">
        <f t="shared" si="13"/>
        <v>N</v>
      </c>
      <c r="AA182" s="27">
        <f t="shared" si="14"/>
        <v>6680</v>
      </c>
    </row>
    <row r="183" spans="1:27" x14ac:dyDescent="0.25">
      <c r="A183" s="7" t="s">
        <v>290</v>
      </c>
      <c r="B183" s="8" t="s">
        <v>172</v>
      </c>
      <c r="C183" s="9">
        <v>624</v>
      </c>
      <c r="D183" s="9">
        <v>81</v>
      </c>
      <c r="E183" s="9" t="s">
        <v>312</v>
      </c>
      <c r="F183" s="9" t="s">
        <v>312</v>
      </c>
      <c r="G183" s="9" t="s">
        <v>312</v>
      </c>
      <c r="H183" s="9">
        <v>696</v>
      </c>
      <c r="I183" s="9">
        <v>518</v>
      </c>
      <c r="J183" s="9" t="s">
        <v>312</v>
      </c>
      <c r="K183" s="9" t="s">
        <v>312</v>
      </c>
      <c r="L183" s="9" t="s">
        <v>312</v>
      </c>
      <c r="M183" s="10">
        <v>-0.116285929</v>
      </c>
      <c r="N183" s="10">
        <v>-0.116285929</v>
      </c>
      <c r="O183" s="9" t="s">
        <v>312</v>
      </c>
      <c r="P183" s="10">
        <v>0</v>
      </c>
      <c r="Q183" s="10">
        <v>0.55483851299999998</v>
      </c>
      <c r="R183" s="10">
        <v>0.16196524700000001</v>
      </c>
      <c r="S183" s="11">
        <v>840</v>
      </c>
      <c r="T183" s="9">
        <v>624</v>
      </c>
      <c r="U183" s="9">
        <v>-73</v>
      </c>
      <c r="V183" s="20">
        <v>-73</v>
      </c>
      <c r="W183" s="27">
        <f t="shared" si="10"/>
        <v>-73000</v>
      </c>
      <c r="X183" s="27">
        <f t="shared" si="11"/>
        <v>-97960</v>
      </c>
      <c r="Y183" s="28" t="str">
        <f t="shared" si="12"/>
        <v>Y</v>
      </c>
      <c r="Z183" s="28" t="str">
        <f t="shared" si="13"/>
        <v>N</v>
      </c>
      <c r="AA183" s="27">
        <f t="shared" si="14"/>
        <v>24960</v>
      </c>
    </row>
    <row r="184" spans="1:27" x14ac:dyDescent="0.25">
      <c r="A184" s="7" t="s">
        <v>290</v>
      </c>
      <c r="B184" s="8" t="s">
        <v>173</v>
      </c>
      <c r="C184" s="9">
        <v>1468</v>
      </c>
      <c r="D184" s="9">
        <v>1630</v>
      </c>
      <c r="E184" s="9">
        <v>1565</v>
      </c>
      <c r="F184" s="9">
        <v>1470</v>
      </c>
      <c r="G184" s="10">
        <v>-6.311E-4</v>
      </c>
      <c r="H184" s="9">
        <v>1115</v>
      </c>
      <c r="I184" s="9">
        <v>1380</v>
      </c>
      <c r="J184" s="9">
        <v>1223</v>
      </c>
      <c r="K184" s="9">
        <v>966</v>
      </c>
      <c r="L184" s="10">
        <v>5.1518799999999997E-2</v>
      </c>
      <c r="M184" s="10">
        <v>0.24000962100000001</v>
      </c>
      <c r="N184" s="10">
        <v>0.24000962100000001</v>
      </c>
      <c r="O184" s="10">
        <v>0.202365028</v>
      </c>
      <c r="P184" s="10">
        <v>0</v>
      </c>
      <c r="Q184" s="10">
        <v>0.50263364700000002</v>
      </c>
      <c r="R184" s="10">
        <v>7.1612141000000004E-2</v>
      </c>
      <c r="S184" s="11">
        <v>2795</v>
      </c>
      <c r="T184" s="9">
        <v>1468</v>
      </c>
      <c r="U184" s="9">
        <v>352</v>
      </c>
      <c r="V184" s="20">
        <v>352</v>
      </c>
      <c r="W184" s="27">
        <f t="shared" si="10"/>
        <v>352000</v>
      </c>
      <c r="X184" s="27">
        <f t="shared" si="11"/>
        <v>293280</v>
      </c>
      <c r="Y184" s="28" t="str">
        <f t="shared" si="12"/>
        <v>N</v>
      </c>
      <c r="Z184" s="28" t="str">
        <f t="shared" si="13"/>
        <v>N</v>
      </c>
      <c r="AA184" s="27">
        <f t="shared" si="14"/>
        <v>58720</v>
      </c>
    </row>
    <row r="185" spans="1:27" x14ac:dyDescent="0.25">
      <c r="A185" s="7" t="s">
        <v>290</v>
      </c>
      <c r="B185" s="8" t="s">
        <v>174</v>
      </c>
      <c r="C185" s="9">
        <v>1092</v>
      </c>
      <c r="D185" s="9">
        <v>838</v>
      </c>
      <c r="E185" s="9">
        <v>877</v>
      </c>
      <c r="F185" s="9">
        <v>837</v>
      </c>
      <c r="G185" s="10">
        <v>0.101412564</v>
      </c>
      <c r="H185" s="9">
        <v>734</v>
      </c>
      <c r="I185" s="9">
        <v>836</v>
      </c>
      <c r="J185" s="9">
        <v>732</v>
      </c>
      <c r="K185" s="9">
        <v>749</v>
      </c>
      <c r="L185" s="10">
        <v>-6.4786000000000002E-3</v>
      </c>
      <c r="M185" s="10">
        <v>0.327678898</v>
      </c>
      <c r="N185" s="10">
        <v>0.327678898</v>
      </c>
      <c r="O185" s="10">
        <v>0.180164026</v>
      </c>
      <c r="P185" s="10">
        <v>0</v>
      </c>
      <c r="Q185" s="10">
        <v>0.40938118099999998</v>
      </c>
      <c r="R185" s="10">
        <v>0.276667834</v>
      </c>
      <c r="S185" s="11">
        <v>2547</v>
      </c>
      <c r="T185" s="9">
        <v>1092</v>
      </c>
      <c r="U185" s="9">
        <v>358</v>
      </c>
      <c r="V185" s="20">
        <v>358</v>
      </c>
      <c r="W185" s="27">
        <f t="shared" si="10"/>
        <v>358000</v>
      </c>
      <c r="X185" s="27">
        <f t="shared" si="11"/>
        <v>314320</v>
      </c>
      <c r="Y185" s="28" t="str">
        <f t="shared" si="12"/>
        <v>N</v>
      </c>
      <c r="Z185" s="28" t="str">
        <f t="shared" si="13"/>
        <v>N</v>
      </c>
      <c r="AA185" s="27">
        <f t="shared" si="14"/>
        <v>43680</v>
      </c>
    </row>
    <row r="186" spans="1:27" x14ac:dyDescent="0.25">
      <c r="A186" s="7" t="s">
        <v>290</v>
      </c>
      <c r="B186" s="8" t="s">
        <v>175</v>
      </c>
      <c r="C186" s="9">
        <v>20520</v>
      </c>
      <c r="D186" s="9">
        <v>19402</v>
      </c>
      <c r="E186" s="9">
        <v>19214</v>
      </c>
      <c r="F186" s="9">
        <v>19421</v>
      </c>
      <c r="G186" s="10">
        <v>1.8863100000000001E-2</v>
      </c>
      <c r="H186" s="9">
        <v>14054</v>
      </c>
      <c r="I186" s="9">
        <v>13778</v>
      </c>
      <c r="J186" s="9">
        <v>13326</v>
      </c>
      <c r="K186" s="9">
        <v>12631</v>
      </c>
      <c r="L186" s="10">
        <v>3.7533400000000001E-2</v>
      </c>
      <c r="M186" s="10">
        <v>0.31513601099999999</v>
      </c>
      <c r="N186" s="10">
        <v>0.31575149200000002</v>
      </c>
      <c r="O186" s="10">
        <v>0.30469343300000001</v>
      </c>
      <c r="P186" s="10">
        <v>6.2929600000000002E-3</v>
      </c>
      <c r="Q186" s="10">
        <v>0.105026936</v>
      </c>
      <c r="R186" s="10">
        <v>5.0055200000000001E-2</v>
      </c>
      <c r="S186" s="11">
        <v>7878</v>
      </c>
      <c r="T186" s="9">
        <v>20520</v>
      </c>
      <c r="U186" s="9">
        <v>6467</v>
      </c>
      <c r="V186" s="20">
        <v>6485</v>
      </c>
      <c r="W186" s="27">
        <f t="shared" si="10"/>
        <v>6485000</v>
      </c>
      <c r="X186" s="27">
        <f t="shared" si="11"/>
        <v>5664200</v>
      </c>
      <c r="Y186" s="28" t="str">
        <f t="shared" si="12"/>
        <v>N</v>
      </c>
      <c r="Z186" s="28" t="str">
        <f t="shared" si="13"/>
        <v>N</v>
      </c>
      <c r="AA186" s="27">
        <f t="shared" si="14"/>
        <v>820800</v>
      </c>
    </row>
    <row r="187" spans="1:27" x14ac:dyDescent="0.25">
      <c r="A187" s="7" t="s">
        <v>290</v>
      </c>
      <c r="B187" s="8" t="s">
        <v>176</v>
      </c>
      <c r="C187" s="9">
        <v>12914</v>
      </c>
      <c r="D187" s="9">
        <v>12735</v>
      </c>
      <c r="E187" s="9">
        <v>7927</v>
      </c>
      <c r="F187" s="9">
        <v>9597</v>
      </c>
      <c r="G187" s="10">
        <v>0.115207141</v>
      </c>
      <c r="H187" s="9">
        <v>5378</v>
      </c>
      <c r="I187" s="9">
        <v>4943</v>
      </c>
      <c r="J187" s="9">
        <v>3327</v>
      </c>
      <c r="K187" s="9">
        <v>4823</v>
      </c>
      <c r="L187" s="10">
        <v>3.8344400000000001E-2</v>
      </c>
      <c r="M187" s="10">
        <v>0.58356160999999995</v>
      </c>
      <c r="N187" s="10">
        <v>0.58362996</v>
      </c>
      <c r="O187" s="10">
        <v>0.59358007700000004</v>
      </c>
      <c r="P187" s="10">
        <v>4.0578999999999997E-3</v>
      </c>
      <c r="Q187" s="10">
        <v>0.303723197</v>
      </c>
      <c r="R187" s="10">
        <v>4.1032600000000002E-2</v>
      </c>
      <c r="S187" s="11">
        <v>7351</v>
      </c>
      <c r="T187" s="9">
        <v>12915</v>
      </c>
      <c r="U187" s="9">
        <v>7536</v>
      </c>
      <c r="V187" s="20">
        <v>7539</v>
      </c>
      <c r="W187" s="27">
        <f t="shared" si="10"/>
        <v>7539000</v>
      </c>
      <c r="X187" s="27">
        <f t="shared" si="11"/>
        <v>7022400</v>
      </c>
      <c r="Y187" s="28" t="str">
        <f t="shared" si="12"/>
        <v>N</v>
      </c>
      <c r="Z187" s="28" t="str">
        <f t="shared" si="13"/>
        <v>N</v>
      </c>
      <c r="AA187" s="27">
        <f t="shared" si="14"/>
        <v>516600</v>
      </c>
    </row>
    <row r="188" spans="1:27" x14ac:dyDescent="0.25">
      <c r="A188" s="7" t="s">
        <v>290</v>
      </c>
      <c r="B188" s="8" t="s">
        <v>177</v>
      </c>
      <c r="C188" s="9">
        <v>6718</v>
      </c>
      <c r="D188" s="9">
        <v>5700</v>
      </c>
      <c r="E188" s="9">
        <v>5587</v>
      </c>
      <c r="F188" s="9">
        <v>3478</v>
      </c>
      <c r="G188" s="10">
        <v>0.31045094099999998</v>
      </c>
      <c r="H188" s="9">
        <v>5024</v>
      </c>
      <c r="I188" s="9">
        <v>4658</v>
      </c>
      <c r="J188" s="9">
        <v>4679</v>
      </c>
      <c r="K188" s="9">
        <v>2455</v>
      </c>
      <c r="L188" s="10">
        <v>0.348953285</v>
      </c>
      <c r="M188" s="10">
        <v>0.25211234999999999</v>
      </c>
      <c r="N188" s="10">
        <v>0.25211234999999999</v>
      </c>
      <c r="O188" s="10">
        <v>0.20238203299999999</v>
      </c>
      <c r="P188" s="10">
        <v>0</v>
      </c>
      <c r="Q188" s="10">
        <v>0.22818560700000001</v>
      </c>
      <c r="R188" s="10">
        <v>4.58053E-2</v>
      </c>
      <c r="S188" s="11">
        <v>4221</v>
      </c>
      <c r="T188" s="9">
        <v>6718</v>
      </c>
      <c r="U188" s="9">
        <v>1694</v>
      </c>
      <c r="V188" s="20">
        <v>1694</v>
      </c>
      <c r="W188" s="27">
        <f t="shared" si="10"/>
        <v>1694000</v>
      </c>
      <c r="X188" s="27">
        <f t="shared" si="11"/>
        <v>1425280</v>
      </c>
      <c r="Y188" s="28" t="str">
        <f t="shared" si="12"/>
        <v>N</v>
      </c>
      <c r="Z188" s="28" t="str">
        <f t="shared" si="13"/>
        <v>N</v>
      </c>
      <c r="AA188" s="27">
        <f t="shared" si="14"/>
        <v>268720</v>
      </c>
    </row>
    <row r="189" spans="1:27" x14ac:dyDescent="0.25">
      <c r="A189" s="7" t="s">
        <v>290</v>
      </c>
      <c r="B189" s="8" t="s">
        <v>178</v>
      </c>
      <c r="C189" s="9">
        <v>14627</v>
      </c>
      <c r="D189" s="9">
        <v>15833</v>
      </c>
      <c r="E189" s="9">
        <v>15031</v>
      </c>
      <c r="F189" s="9">
        <v>13944</v>
      </c>
      <c r="G189" s="10">
        <v>1.6329900000000001E-2</v>
      </c>
      <c r="H189" s="9">
        <v>11386</v>
      </c>
      <c r="I189" s="9">
        <v>11173</v>
      </c>
      <c r="J189" s="9">
        <v>10296</v>
      </c>
      <c r="K189" s="9">
        <v>9560</v>
      </c>
      <c r="L189" s="10">
        <v>6.3677809000000002E-2</v>
      </c>
      <c r="M189" s="10">
        <v>0.22155223299999999</v>
      </c>
      <c r="N189" s="10">
        <v>0.22302661400000001</v>
      </c>
      <c r="O189" s="10">
        <v>0.27959766000000003</v>
      </c>
      <c r="P189" s="10">
        <v>2.2674399999999999E-3</v>
      </c>
      <c r="Q189" s="10">
        <v>0.205499924</v>
      </c>
      <c r="R189" s="10">
        <v>6.9657800000000004E-3</v>
      </c>
      <c r="S189" s="11">
        <v>9907</v>
      </c>
      <c r="T189" s="9">
        <v>14627</v>
      </c>
      <c r="U189" s="9">
        <v>3241</v>
      </c>
      <c r="V189" s="20">
        <v>3268</v>
      </c>
      <c r="W189" s="27">
        <f t="shared" si="10"/>
        <v>3268000</v>
      </c>
      <c r="X189" s="27">
        <f t="shared" si="11"/>
        <v>2682920</v>
      </c>
      <c r="Y189" s="28" t="str">
        <f t="shared" si="12"/>
        <v>N</v>
      </c>
      <c r="Z189" s="28" t="str">
        <f t="shared" si="13"/>
        <v>N</v>
      </c>
      <c r="AA189" s="27">
        <f t="shared" si="14"/>
        <v>585080</v>
      </c>
    </row>
    <row r="190" spans="1:27" x14ac:dyDescent="0.25">
      <c r="A190" s="7" t="s">
        <v>290</v>
      </c>
      <c r="B190" s="8" t="s">
        <v>179</v>
      </c>
      <c r="C190" s="9">
        <v>4252</v>
      </c>
      <c r="D190" s="9">
        <v>4241</v>
      </c>
      <c r="E190" s="9">
        <v>3983</v>
      </c>
      <c r="F190" s="9">
        <v>3991</v>
      </c>
      <c r="G190" s="10">
        <v>2.1810099999999999E-2</v>
      </c>
      <c r="H190" s="9">
        <v>2247</v>
      </c>
      <c r="I190" s="9">
        <v>2187</v>
      </c>
      <c r="J190" s="9">
        <v>2081</v>
      </c>
      <c r="K190" s="9">
        <v>1947</v>
      </c>
      <c r="L190" s="10">
        <v>5.14031E-2</v>
      </c>
      <c r="M190" s="10">
        <v>0.47147563599999998</v>
      </c>
      <c r="N190" s="10">
        <v>0.47157878600000003</v>
      </c>
      <c r="O190" s="10">
        <v>0.478008777</v>
      </c>
      <c r="P190" s="10">
        <v>1.5728599999999999E-2</v>
      </c>
      <c r="Q190" s="10">
        <v>0.339394639</v>
      </c>
      <c r="R190" s="10">
        <v>2.88659E-2</v>
      </c>
      <c r="S190" s="11">
        <v>11057</v>
      </c>
      <c r="T190" s="9">
        <v>4252</v>
      </c>
      <c r="U190" s="9">
        <v>2005</v>
      </c>
      <c r="V190" s="20">
        <v>2006</v>
      </c>
      <c r="W190" s="27">
        <f t="shared" si="10"/>
        <v>2006000</v>
      </c>
      <c r="X190" s="27">
        <f t="shared" si="11"/>
        <v>1835920</v>
      </c>
      <c r="Y190" s="28" t="str">
        <f t="shared" si="12"/>
        <v>N</v>
      </c>
      <c r="Z190" s="28" t="str">
        <f t="shared" si="13"/>
        <v>N</v>
      </c>
      <c r="AA190" s="27">
        <f t="shared" si="14"/>
        <v>170080</v>
      </c>
    </row>
    <row r="191" spans="1:27" x14ac:dyDescent="0.25">
      <c r="A191" s="7" t="s">
        <v>290</v>
      </c>
      <c r="B191" s="8" t="s">
        <v>180</v>
      </c>
      <c r="C191" s="9">
        <v>254</v>
      </c>
      <c r="D191" s="9">
        <v>265</v>
      </c>
      <c r="E191" s="9">
        <v>269</v>
      </c>
      <c r="F191" s="9">
        <v>248</v>
      </c>
      <c r="G191" s="10">
        <v>8.7302999999999999E-3</v>
      </c>
      <c r="H191" s="9">
        <v>255</v>
      </c>
      <c r="I191" s="9">
        <v>264</v>
      </c>
      <c r="J191" s="9">
        <v>270</v>
      </c>
      <c r="K191" s="9">
        <v>249</v>
      </c>
      <c r="L191" s="10">
        <v>7.9681000000000005E-3</v>
      </c>
      <c r="M191" s="10">
        <v>-2.2956000000000001E-3</v>
      </c>
      <c r="N191" s="10">
        <v>-2.2956000000000001E-3</v>
      </c>
      <c r="O191" s="10">
        <v>3.5239700000000001E-4</v>
      </c>
      <c r="P191" s="10">
        <v>0</v>
      </c>
      <c r="Q191" s="10">
        <v>0</v>
      </c>
      <c r="R191" s="10">
        <v>0</v>
      </c>
      <c r="S191" s="11">
        <v>100</v>
      </c>
      <c r="T191" s="9">
        <v>254</v>
      </c>
      <c r="U191" s="9">
        <v>-1</v>
      </c>
      <c r="V191" s="20">
        <v>-1</v>
      </c>
      <c r="W191" s="27">
        <f t="shared" si="10"/>
        <v>-1000</v>
      </c>
      <c r="X191" s="27">
        <f t="shared" si="11"/>
        <v>-11160</v>
      </c>
      <c r="Y191" s="28" t="str">
        <f t="shared" si="12"/>
        <v>Y</v>
      </c>
      <c r="Z191" s="28" t="str">
        <f t="shared" si="13"/>
        <v>N</v>
      </c>
      <c r="AA191" s="27">
        <f t="shared" si="14"/>
        <v>10160</v>
      </c>
    </row>
    <row r="192" spans="1:27" x14ac:dyDescent="0.25">
      <c r="A192" s="7" t="s">
        <v>290</v>
      </c>
      <c r="B192" s="8" t="s">
        <v>181</v>
      </c>
      <c r="C192" s="9">
        <v>1070</v>
      </c>
      <c r="D192" s="9">
        <v>1099</v>
      </c>
      <c r="E192" s="9">
        <v>1212</v>
      </c>
      <c r="F192" s="9">
        <v>1148</v>
      </c>
      <c r="G192" s="10">
        <v>-2.2748000000000001E-2</v>
      </c>
      <c r="H192" s="9">
        <v>926</v>
      </c>
      <c r="I192" s="9">
        <v>956</v>
      </c>
      <c r="J192" s="9">
        <v>1050</v>
      </c>
      <c r="K192" s="9">
        <v>1027</v>
      </c>
      <c r="L192" s="10">
        <v>-3.2650999999999999E-2</v>
      </c>
      <c r="M192" s="10">
        <v>0.134398025</v>
      </c>
      <c r="N192" s="10">
        <v>0.134398025</v>
      </c>
      <c r="O192" s="10">
        <v>0.13307026799999999</v>
      </c>
      <c r="P192" s="10">
        <v>1.0092899999999999E-3</v>
      </c>
      <c r="Q192" s="10">
        <v>0.62419678499999998</v>
      </c>
      <c r="R192" s="10">
        <v>3.0786399999999998E-2</v>
      </c>
      <c r="S192" s="11">
        <v>1688</v>
      </c>
      <c r="T192" s="9">
        <v>1070</v>
      </c>
      <c r="U192" s="9">
        <v>144</v>
      </c>
      <c r="V192" s="20">
        <v>144</v>
      </c>
      <c r="W192" s="27">
        <f t="shared" si="10"/>
        <v>144000</v>
      </c>
      <c r="X192" s="27">
        <f t="shared" si="11"/>
        <v>101200</v>
      </c>
      <c r="Y192" s="28" t="str">
        <f t="shared" si="12"/>
        <v>N</v>
      </c>
      <c r="Z192" s="28" t="str">
        <f t="shared" si="13"/>
        <v>N</v>
      </c>
      <c r="AA192" s="27">
        <f t="shared" si="14"/>
        <v>42800</v>
      </c>
    </row>
    <row r="193" spans="1:27" x14ac:dyDescent="0.25">
      <c r="A193" s="7" t="s">
        <v>290</v>
      </c>
      <c r="B193" s="8" t="s">
        <v>182</v>
      </c>
      <c r="C193" s="9">
        <v>3304</v>
      </c>
      <c r="D193" s="9">
        <v>3642</v>
      </c>
      <c r="E193" s="9">
        <v>3854</v>
      </c>
      <c r="F193" s="9">
        <v>3490</v>
      </c>
      <c r="G193" s="10">
        <v>-1.7829999999999999E-2</v>
      </c>
      <c r="H193" s="9">
        <v>1430</v>
      </c>
      <c r="I193" s="9">
        <v>1468</v>
      </c>
      <c r="J193" s="9">
        <v>1525</v>
      </c>
      <c r="K193" s="9">
        <v>2570</v>
      </c>
      <c r="L193" s="10">
        <v>-0.147902426</v>
      </c>
      <c r="M193" s="10">
        <v>0.56712660800000003</v>
      </c>
      <c r="N193" s="10">
        <v>0.56712660800000003</v>
      </c>
      <c r="O193" s="10">
        <v>0.59049905400000002</v>
      </c>
      <c r="P193" s="10">
        <v>-1.1165000000000001E-3</v>
      </c>
      <c r="Q193" s="10">
        <v>0.26628870599999999</v>
      </c>
      <c r="R193" s="10">
        <v>0</v>
      </c>
      <c r="S193" s="11">
        <v>4438</v>
      </c>
      <c r="T193" s="9">
        <v>3303</v>
      </c>
      <c r="U193" s="9">
        <v>1873</v>
      </c>
      <c r="V193" s="20">
        <v>1873</v>
      </c>
      <c r="W193" s="27">
        <f t="shared" si="10"/>
        <v>1873000</v>
      </c>
      <c r="X193" s="27">
        <f t="shared" si="11"/>
        <v>1740880</v>
      </c>
      <c r="Y193" s="28" t="str">
        <f t="shared" si="12"/>
        <v>N</v>
      </c>
      <c r="Z193" s="28" t="str">
        <f t="shared" si="13"/>
        <v>N</v>
      </c>
      <c r="AA193" s="27">
        <f t="shared" si="14"/>
        <v>132120</v>
      </c>
    </row>
    <row r="194" spans="1:27" x14ac:dyDescent="0.25">
      <c r="A194" s="7" t="s">
        <v>290</v>
      </c>
      <c r="B194" s="8" t="s">
        <v>183</v>
      </c>
      <c r="C194" s="9">
        <v>8871</v>
      </c>
      <c r="D194" s="9">
        <v>8710</v>
      </c>
      <c r="E194" s="9" t="s">
        <v>313</v>
      </c>
      <c r="F194" s="9" t="s">
        <v>313</v>
      </c>
      <c r="G194" s="9" t="s">
        <v>313</v>
      </c>
      <c r="H194" s="9">
        <v>7345</v>
      </c>
      <c r="I194" s="9">
        <v>7781</v>
      </c>
      <c r="J194" s="9" t="s">
        <v>313</v>
      </c>
      <c r="K194" s="9" t="s">
        <v>313</v>
      </c>
      <c r="L194" s="9" t="s">
        <v>313</v>
      </c>
      <c r="M194" s="10">
        <v>0.22557086000000001</v>
      </c>
      <c r="N194" s="10">
        <v>0.225693327</v>
      </c>
      <c r="O194" s="9" t="s">
        <v>313</v>
      </c>
      <c r="P194" s="10">
        <v>0</v>
      </c>
      <c r="Q194" s="10">
        <v>0.67334418600000001</v>
      </c>
      <c r="R194" s="10">
        <v>2.2875699999999999E-2</v>
      </c>
      <c r="S194" s="11">
        <v>7155</v>
      </c>
      <c r="T194" s="9">
        <v>9484</v>
      </c>
      <c r="U194" s="9">
        <v>2139</v>
      </c>
      <c r="V194" s="20">
        <v>2141</v>
      </c>
      <c r="W194" s="27">
        <f t="shared" si="10"/>
        <v>2141000</v>
      </c>
      <c r="X194" s="27">
        <f t="shared" si="11"/>
        <v>1761640</v>
      </c>
      <c r="Y194" s="28" t="str">
        <f t="shared" si="12"/>
        <v>N</v>
      </c>
      <c r="Z194" s="28" t="str">
        <f t="shared" si="13"/>
        <v>N</v>
      </c>
      <c r="AA194" s="27">
        <f t="shared" si="14"/>
        <v>379360</v>
      </c>
    </row>
    <row r="195" spans="1:27" x14ac:dyDescent="0.25">
      <c r="A195" s="7" t="s">
        <v>290</v>
      </c>
      <c r="B195" s="8" t="s">
        <v>184</v>
      </c>
      <c r="C195" s="9">
        <v>2283</v>
      </c>
      <c r="D195" s="9">
        <v>1955</v>
      </c>
      <c r="E195" s="9">
        <v>1836</v>
      </c>
      <c r="F195" s="9">
        <v>1951</v>
      </c>
      <c r="G195" s="10">
        <v>5.6811500000000001E-2</v>
      </c>
      <c r="H195" s="9">
        <v>1366</v>
      </c>
      <c r="I195" s="9">
        <v>1481</v>
      </c>
      <c r="J195" s="9">
        <v>1134</v>
      </c>
      <c r="K195" s="9">
        <v>1325</v>
      </c>
      <c r="L195" s="10">
        <v>1.02941E-2</v>
      </c>
      <c r="M195" s="10">
        <v>0.40162217500000003</v>
      </c>
      <c r="N195" s="10">
        <v>0.40171990299999999</v>
      </c>
      <c r="O195" s="10">
        <v>0.33995720000000001</v>
      </c>
      <c r="P195" s="10">
        <v>2.1320000000000001E-6</v>
      </c>
      <c r="Q195" s="10">
        <v>0.22564567199999999</v>
      </c>
      <c r="R195" s="10">
        <v>0.41945680099999999</v>
      </c>
      <c r="S195" s="11">
        <v>3430</v>
      </c>
      <c r="T195" s="9">
        <v>2283</v>
      </c>
      <c r="U195" s="9">
        <v>917</v>
      </c>
      <c r="V195" s="20">
        <v>917</v>
      </c>
      <c r="W195" s="27">
        <f t="shared" si="10"/>
        <v>917000</v>
      </c>
      <c r="X195" s="27">
        <f t="shared" si="11"/>
        <v>825680</v>
      </c>
      <c r="Y195" s="28" t="str">
        <f t="shared" si="12"/>
        <v>N</v>
      </c>
      <c r="Z195" s="28" t="str">
        <f t="shared" si="13"/>
        <v>N</v>
      </c>
      <c r="AA195" s="27">
        <f t="shared" si="14"/>
        <v>91320</v>
      </c>
    </row>
    <row r="196" spans="1:27" x14ac:dyDescent="0.25">
      <c r="A196" s="7" t="s">
        <v>290</v>
      </c>
      <c r="B196" s="8" t="s">
        <v>185</v>
      </c>
      <c r="C196" s="9">
        <v>1941</v>
      </c>
      <c r="D196" s="9">
        <v>2531</v>
      </c>
      <c r="E196" s="9">
        <v>2329</v>
      </c>
      <c r="F196" s="9">
        <v>2513</v>
      </c>
      <c r="G196" s="10">
        <v>-7.5807567000000006E-2</v>
      </c>
      <c r="H196" s="9">
        <v>1574</v>
      </c>
      <c r="I196" s="9">
        <v>1172</v>
      </c>
      <c r="J196" s="9">
        <v>1013</v>
      </c>
      <c r="K196" s="9">
        <v>1012</v>
      </c>
      <c r="L196" s="10">
        <v>0.18508180900000001</v>
      </c>
      <c r="M196" s="10">
        <v>0.189640367</v>
      </c>
      <c r="N196" s="10">
        <v>0.19081967799999999</v>
      </c>
      <c r="O196" s="10">
        <v>0.44832097199999998</v>
      </c>
      <c r="P196" s="10">
        <v>0</v>
      </c>
      <c r="Q196" s="10">
        <v>0.32655077399999999</v>
      </c>
      <c r="R196" s="10">
        <v>0.10146142900000001</v>
      </c>
      <c r="S196" s="11">
        <v>2692</v>
      </c>
      <c r="T196" s="9">
        <v>1942</v>
      </c>
      <c r="U196" s="9">
        <v>368</v>
      </c>
      <c r="V196" s="20">
        <v>371</v>
      </c>
      <c r="W196" s="27">
        <f t="shared" ref="W196:W259" si="15">V196*1000</f>
        <v>371000</v>
      </c>
      <c r="X196" s="27">
        <f t="shared" ref="X196:X259" si="16">W196-(T196*1000*0.04)</f>
        <v>293320</v>
      </c>
      <c r="Y196" s="28" t="str">
        <f t="shared" ref="Y196:Y259" si="17">IF(X196&lt;0,"Y","N")</f>
        <v>N</v>
      </c>
      <c r="Z196" s="28" t="str">
        <f t="shared" ref="Z196:Z259" si="18">IF(AND(W196&gt;0,X196&lt;0),"Y","N")</f>
        <v>N</v>
      </c>
      <c r="AA196" s="27">
        <f t="shared" ref="AA196:AA259" si="19">W196-X196</f>
        <v>77680</v>
      </c>
    </row>
    <row r="197" spans="1:27" x14ac:dyDescent="0.25">
      <c r="A197" s="18" t="s">
        <v>291</v>
      </c>
      <c r="B197" s="14" t="s">
        <v>322</v>
      </c>
      <c r="C197" s="15">
        <v>4537</v>
      </c>
      <c r="D197" s="15">
        <v>4697</v>
      </c>
      <c r="E197" s="15">
        <v>4731</v>
      </c>
      <c r="F197" s="15">
        <v>4753</v>
      </c>
      <c r="G197" s="16">
        <v>-1.54E-2</v>
      </c>
      <c r="H197" s="15">
        <v>3497</v>
      </c>
      <c r="I197" s="15">
        <v>3495</v>
      </c>
      <c r="J197" s="15">
        <v>3583</v>
      </c>
      <c r="K197" s="15">
        <v>3499</v>
      </c>
      <c r="L197" s="16">
        <v>-2.0000000000000001E-4</v>
      </c>
      <c r="M197" s="16">
        <v>0.23430000000000001</v>
      </c>
      <c r="N197" s="16">
        <v>0.2341</v>
      </c>
      <c r="O197" s="16">
        <v>0.2475</v>
      </c>
      <c r="P197" s="16">
        <v>5.7000000000000002E-3</v>
      </c>
      <c r="Q197" s="16">
        <v>0.25090000000000001</v>
      </c>
      <c r="R197" s="16">
        <v>4.5100000000000001E-2</v>
      </c>
      <c r="S197" s="17">
        <v>3406</v>
      </c>
      <c r="T197" s="15">
        <v>4567</v>
      </c>
      <c r="U197" s="15">
        <v>1070</v>
      </c>
      <c r="V197" s="19">
        <v>1069</v>
      </c>
      <c r="W197" s="25">
        <f t="shared" si="15"/>
        <v>1069000</v>
      </c>
      <c r="X197" s="25">
        <f t="shared" si="16"/>
        <v>886320</v>
      </c>
      <c r="Y197" s="26" t="str">
        <f t="shared" si="17"/>
        <v>N</v>
      </c>
      <c r="Z197" s="26" t="str">
        <f t="shared" si="18"/>
        <v>N</v>
      </c>
      <c r="AA197" s="25">
        <f t="shared" si="19"/>
        <v>182680</v>
      </c>
    </row>
    <row r="198" spans="1:27" x14ac:dyDescent="0.25">
      <c r="A198" s="7" t="s">
        <v>291</v>
      </c>
      <c r="B198" s="8" t="s">
        <v>186</v>
      </c>
      <c r="C198" s="9">
        <v>799</v>
      </c>
      <c r="D198" s="9">
        <v>954</v>
      </c>
      <c r="E198" s="9">
        <v>920</v>
      </c>
      <c r="F198" s="9">
        <v>891</v>
      </c>
      <c r="G198" s="10">
        <v>-3.4264999999999997E-2</v>
      </c>
      <c r="H198" s="9">
        <v>885</v>
      </c>
      <c r="I198" s="9">
        <v>1089</v>
      </c>
      <c r="J198" s="9">
        <v>1022</v>
      </c>
      <c r="K198" s="9">
        <v>796</v>
      </c>
      <c r="L198" s="10">
        <v>3.75261E-2</v>
      </c>
      <c r="M198" s="10">
        <v>-0.108096134</v>
      </c>
      <c r="N198" s="10">
        <v>-0.108096134</v>
      </c>
      <c r="O198" s="10">
        <v>-0.121222394</v>
      </c>
      <c r="P198" s="10">
        <v>7.5012400000000002E-4</v>
      </c>
      <c r="Q198" s="10">
        <v>0.39027372599999999</v>
      </c>
      <c r="R198" s="10">
        <v>0</v>
      </c>
      <c r="S198" s="11">
        <v>772</v>
      </c>
      <c r="T198" s="9">
        <v>799</v>
      </c>
      <c r="U198" s="9">
        <v>-86</v>
      </c>
      <c r="V198" s="20">
        <v>-86</v>
      </c>
      <c r="W198" s="27">
        <f t="shared" si="15"/>
        <v>-86000</v>
      </c>
      <c r="X198" s="27">
        <f t="shared" si="16"/>
        <v>-117960</v>
      </c>
      <c r="Y198" s="28" t="str">
        <f t="shared" si="17"/>
        <v>Y</v>
      </c>
      <c r="Z198" s="28" t="str">
        <f t="shared" si="18"/>
        <v>N</v>
      </c>
      <c r="AA198" s="27">
        <f t="shared" si="19"/>
        <v>31960</v>
      </c>
    </row>
    <row r="199" spans="1:27" x14ac:dyDescent="0.25">
      <c r="A199" s="7" t="s">
        <v>291</v>
      </c>
      <c r="B199" s="8" t="s">
        <v>187</v>
      </c>
      <c r="C199" s="9">
        <v>9045</v>
      </c>
      <c r="D199" s="9">
        <v>8491</v>
      </c>
      <c r="E199" s="9">
        <v>9009</v>
      </c>
      <c r="F199" s="9">
        <v>8932</v>
      </c>
      <c r="G199" s="10">
        <v>4.21705E-3</v>
      </c>
      <c r="H199" s="9">
        <v>4760</v>
      </c>
      <c r="I199" s="9">
        <v>4166</v>
      </c>
      <c r="J199" s="9">
        <v>4026</v>
      </c>
      <c r="K199" s="9">
        <v>3986</v>
      </c>
      <c r="L199" s="10">
        <v>6.4726542999999997E-2</v>
      </c>
      <c r="M199" s="10">
        <v>0.47374239899999998</v>
      </c>
      <c r="N199" s="10">
        <v>0.47374239899999998</v>
      </c>
      <c r="O199" s="10">
        <v>0.51207383699999998</v>
      </c>
      <c r="P199" s="10">
        <v>0</v>
      </c>
      <c r="Q199" s="10">
        <v>0</v>
      </c>
      <c r="R199" s="10">
        <v>0.107440826</v>
      </c>
      <c r="S199" s="11">
        <v>1719</v>
      </c>
      <c r="T199" s="9">
        <v>9045</v>
      </c>
      <c r="U199" s="9">
        <v>4285</v>
      </c>
      <c r="V199" s="20">
        <v>4285</v>
      </c>
      <c r="W199" s="27">
        <f t="shared" si="15"/>
        <v>4285000</v>
      </c>
      <c r="X199" s="27">
        <f t="shared" si="16"/>
        <v>3923200</v>
      </c>
      <c r="Y199" s="28" t="str">
        <f t="shared" si="17"/>
        <v>N</v>
      </c>
      <c r="Z199" s="28" t="str">
        <f t="shared" si="18"/>
        <v>N</v>
      </c>
      <c r="AA199" s="27">
        <f t="shared" si="19"/>
        <v>361800</v>
      </c>
    </row>
    <row r="200" spans="1:27" x14ac:dyDescent="0.25">
      <c r="A200" s="7" t="s">
        <v>291</v>
      </c>
      <c r="B200" s="8" t="s">
        <v>188</v>
      </c>
      <c r="C200" s="9">
        <v>8799</v>
      </c>
      <c r="D200" s="9">
        <v>9486</v>
      </c>
      <c r="E200" s="9">
        <v>8650</v>
      </c>
      <c r="F200" s="9">
        <v>8201</v>
      </c>
      <c r="G200" s="10">
        <v>2.4294199999999998E-2</v>
      </c>
      <c r="H200" s="9">
        <v>6871</v>
      </c>
      <c r="I200" s="9">
        <v>7227</v>
      </c>
      <c r="J200" s="9">
        <v>7095</v>
      </c>
      <c r="K200" s="9">
        <v>7159</v>
      </c>
      <c r="L200" s="10">
        <v>-1.3383000000000001E-2</v>
      </c>
      <c r="M200" s="10">
        <v>0.224891115</v>
      </c>
      <c r="N200" s="10">
        <v>0.20877739100000001</v>
      </c>
      <c r="O200" s="10">
        <v>0.204215019</v>
      </c>
      <c r="P200" s="10">
        <v>6.2509499999999999E-3</v>
      </c>
      <c r="Q200" s="10">
        <v>0.17144109399999999</v>
      </c>
      <c r="R200" s="10">
        <v>2.02542E-2</v>
      </c>
      <c r="S200" s="11">
        <v>3607</v>
      </c>
      <c r="T200" s="9">
        <v>8865</v>
      </c>
      <c r="U200" s="9">
        <v>1994</v>
      </c>
      <c r="V200" s="20">
        <v>1813</v>
      </c>
      <c r="W200" s="27">
        <f t="shared" si="15"/>
        <v>1813000</v>
      </c>
      <c r="X200" s="27">
        <f t="shared" si="16"/>
        <v>1458400</v>
      </c>
      <c r="Y200" s="28" t="str">
        <f t="shared" si="17"/>
        <v>N</v>
      </c>
      <c r="Z200" s="28" t="str">
        <f t="shared" si="18"/>
        <v>N</v>
      </c>
      <c r="AA200" s="27">
        <f t="shared" si="19"/>
        <v>354600</v>
      </c>
    </row>
    <row r="201" spans="1:27" x14ac:dyDescent="0.25">
      <c r="A201" s="7" t="s">
        <v>291</v>
      </c>
      <c r="B201" s="8" t="s">
        <v>189</v>
      </c>
      <c r="C201" s="9">
        <v>6034</v>
      </c>
      <c r="D201" s="9">
        <v>7102</v>
      </c>
      <c r="E201" s="9">
        <v>9907</v>
      </c>
      <c r="F201" s="9">
        <v>11207</v>
      </c>
      <c r="G201" s="10">
        <v>-0.15384466199999999</v>
      </c>
      <c r="H201" s="9">
        <v>4939</v>
      </c>
      <c r="I201" s="9">
        <v>4614</v>
      </c>
      <c r="J201" s="9">
        <v>6746</v>
      </c>
      <c r="K201" s="9">
        <v>9693</v>
      </c>
      <c r="L201" s="10">
        <v>-0.163486085</v>
      </c>
      <c r="M201" s="10">
        <v>0.18157253100000001</v>
      </c>
      <c r="N201" s="10">
        <v>0.18157253100000001</v>
      </c>
      <c r="O201" s="10">
        <v>0.29266635699999999</v>
      </c>
      <c r="P201" s="10">
        <v>1.5489899999999999E-2</v>
      </c>
      <c r="Q201" s="10">
        <v>0.26509215600000002</v>
      </c>
      <c r="R201" s="10">
        <v>6.8760499999999999E-3</v>
      </c>
      <c r="S201" s="11">
        <v>4104</v>
      </c>
      <c r="T201" s="9">
        <v>6034</v>
      </c>
      <c r="U201" s="9">
        <v>1096</v>
      </c>
      <c r="V201" s="20">
        <v>1096</v>
      </c>
      <c r="W201" s="27">
        <f t="shared" si="15"/>
        <v>1096000</v>
      </c>
      <c r="X201" s="27">
        <f t="shared" si="16"/>
        <v>854640</v>
      </c>
      <c r="Y201" s="28" t="str">
        <f t="shared" si="17"/>
        <v>N</v>
      </c>
      <c r="Z201" s="28" t="str">
        <f t="shared" si="18"/>
        <v>N</v>
      </c>
      <c r="AA201" s="27">
        <f t="shared" si="19"/>
        <v>241360</v>
      </c>
    </row>
    <row r="202" spans="1:27" x14ac:dyDescent="0.25">
      <c r="A202" s="7" t="s">
        <v>291</v>
      </c>
      <c r="B202" s="8" t="s">
        <v>190</v>
      </c>
      <c r="C202" s="9">
        <v>15299</v>
      </c>
      <c r="D202" s="9">
        <v>15012</v>
      </c>
      <c r="E202" s="9">
        <v>14421</v>
      </c>
      <c r="F202" s="9">
        <v>12341</v>
      </c>
      <c r="G202" s="10">
        <v>7.9894167000000002E-2</v>
      </c>
      <c r="H202" s="9">
        <v>14337</v>
      </c>
      <c r="I202" s="9">
        <v>13638</v>
      </c>
      <c r="J202" s="9">
        <v>13043</v>
      </c>
      <c r="K202" s="9">
        <v>12137</v>
      </c>
      <c r="L202" s="10">
        <v>6.0434399999999999E-2</v>
      </c>
      <c r="M202" s="10">
        <v>0.13019008700000001</v>
      </c>
      <c r="N202" s="10">
        <v>0.13047621300000001</v>
      </c>
      <c r="O202" s="10">
        <v>0.14654493299999999</v>
      </c>
      <c r="P202" s="10">
        <v>4.5923300000000004E-3</v>
      </c>
      <c r="Q202" s="10">
        <v>0.215315227</v>
      </c>
      <c r="R202" s="10">
        <v>3.7016599999999997E-2</v>
      </c>
      <c r="S202" s="11">
        <v>12417</v>
      </c>
      <c r="T202" s="9">
        <v>16483</v>
      </c>
      <c r="U202" s="9">
        <v>2146</v>
      </c>
      <c r="V202" s="20">
        <v>2151</v>
      </c>
      <c r="W202" s="27">
        <f t="shared" si="15"/>
        <v>2151000</v>
      </c>
      <c r="X202" s="27">
        <f t="shared" si="16"/>
        <v>1491680</v>
      </c>
      <c r="Y202" s="28" t="str">
        <f t="shared" si="17"/>
        <v>N</v>
      </c>
      <c r="Z202" s="28" t="str">
        <f t="shared" si="18"/>
        <v>N</v>
      </c>
      <c r="AA202" s="27">
        <f t="shared" si="19"/>
        <v>659320</v>
      </c>
    </row>
    <row r="203" spans="1:27" x14ac:dyDescent="0.25">
      <c r="A203" s="7" t="s">
        <v>291</v>
      </c>
      <c r="B203" s="8" t="s">
        <v>191</v>
      </c>
      <c r="C203" s="9">
        <v>1212</v>
      </c>
      <c r="D203" s="9">
        <v>1030</v>
      </c>
      <c r="E203" s="9">
        <v>1189</v>
      </c>
      <c r="F203" s="9">
        <v>1599</v>
      </c>
      <c r="G203" s="10">
        <v>-8.0731175000000002E-2</v>
      </c>
      <c r="H203" s="9">
        <v>1414</v>
      </c>
      <c r="I203" s="9">
        <v>880</v>
      </c>
      <c r="J203" s="9">
        <v>817</v>
      </c>
      <c r="K203" s="9">
        <v>583</v>
      </c>
      <c r="L203" s="10">
        <v>0.47564231699999998</v>
      </c>
      <c r="M203" s="10">
        <v>-0.167165906</v>
      </c>
      <c r="N203" s="10">
        <v>-0.16714760200000001</v>
      </c>
      <c r="O203" s="10">
        <v>9.3171038999999997E-2</v>
      </c>
      <c r="P203" s="10">
        <v>0</v>
      </c>
      <c r="Q203" s="10">
        <v>0.24962393799999999</v>
      </c>
      <c r="R203" s="10">
        <v>0</v>
      </c>
      <c r="S203" s="11">
        <v>1998</v>
      </c>
      <c r="T203" s="9">
        <v>1212</v>
      </c>
      <c r="U203" s="9">
        <v>-203</v>
      </c>
      <c r="V203" s="20">
        <v>-203</v>
      </c>
      <c r="W203" s="27">
        <f t="shared" si="15"/>
        <v>-203000</v>
      </c>
      <c r="X203" s="27">
        <f t="shared" si="16"/>
        <v>-251480</v>
      </c>
      <c r="Y203" s="28" t="str">
        <f t="shared" si="17"/>
        <v>Y</v>
      </c>
      <c r="Z203" s="28" t="str">
        <f t="shared" si="18"/>
        <v>N</v>
      </c>
      <c r="AA203" s="27">
        <f t="shared" si="19"/>
        <v>48480</v>
      </c>
    </row>
    <row r="204" spans="1:27" x14ac:dyDescent="0.25">
      <c r="A204" s="7" t="s">
        <v>291</v>
      </c>
      <c r="B204" s="8" t="s">
        <v>192</v>
      </c>
      <c r="C204" s="9">
        <v>568</v>
      </c>
      <c r="D204" s="9">
        <v>297</v>
      </c>
      <c r="E204" s="9">
        <v>372</v>
      </c>
      <c r="F204" s="9">
        <v>453</v>
      </c>
      <c r="G204" s="10">
        <v>8.4682879000000003E-2</v>
      </c>
      <c r="H204" s="9">
        <v>558</v>
      </c>
      <c r="I204" s="9">
        <v>250</v>
      </c>
      <c r="J204" s="9">
        <v>380</v>
      </c>
      <c r="K204" s="9">
        <v>438</v>
      </c>
      <c r="L204" s="10">
        <v>9.0505641999999997E-2</v>
      </c>
      <c r="M204" s="10">
        <v>1.8525799999999999E-2</v>
      </c>
      <c r="N204" s="10">
        <v>1.8525799999999999E-2</v>
      </c>
      <c r="O204" s="10">
        <v>3.9892900000000002E-2</v>
      </c>
      <c r="P204" s="10">
        <v>0</v>
      </c>
      <c r="Q204" s="10">
        <v>0</v>
      </c>
      <c r="R204" s="10">
        <v>0</v>
      </c>
      <c r="S204" s="11">
        <v>291</v>
      </c>
      <c r="T204" s="9">
        <v>568</v>
      </c>
      <c r="U204" s="9">
        <v>11</v>
      </c>
      <c r="V204" s="20">
        <v>11</v>
      </c>
      <c r="W204" s="27">
        <f t="shared" si="15"/>
        <v>11000</v>
      </c>
      <c r="X204" s="27">
        <f t="shared" si="16"/>
        <v>-11720</v>
      </c>
      <c r="Y204" s="28" t="str">
        <f t="shared" si="17"/>
        <v>Y</v>
      </c>
      <c r="Z204" s="28" t="str">
        <f t="shared" si="18"/>
        <v>Y</v>
      </c>
      <c r="AA204" s="27">
        <f t="shared" si="19"/>
        <v>22720</v>
      </c>
    </row>
    <row r="205" spans="1:27" x14ac:dyDescent="0.25">
      <c r="A205" s="7" t="s">
        <v>291</v>
      </c>
      <c r="B205" s="8" t="s">
        <v>193</v>
      </c>
      <c r="C205" s="9">
        <v>1133</v>
      </c>
      <c r="D205" s="9">
        <v>1169</v>
      </c>
      <c r="E205" s="9">
        <v>1103</v>
      </c>
      <c r="F205" s="9">
        <v>1156</v>
      </c>
      <c r="G205" s="10">
        <v>-6.6597999999999996E-3</v>
      </c>
      <c r="H205" s="9">
        <v>933</v>
      </c>
      <c r="I205" s="9">
        <v>902</v>
      </c>
      <c r="J205" s="9">
        <v>885</v>
      </c>
      <c r="K205" s="9">
        <v>857</v>
      </c>
      <c r="L205" s="10">
        <v>2.9646200000000001E-2</v>
      </c>
      <c r="M205" s="10">
        <v>0.176560991</v>
      </c>
      <c r="N205" s="10">
        <v>0.176560991</v>
      </c>
      <c r="O205" s="10">
        <v>0.20106511399999999</v>
      </c>
      <c r="P205" s="10">
        <v>0</v>
      </c>
      <c r="Q205" s="10">
        <v>0.11525034000000001</v>
      </c>
      <c r="R205" s="10">
        <v>3.3419900000000002E-2</v>
      </c>
      <c r="S205" s="11">
        <v>2338</v>
      </c>
      <c r="T205" s="9">
        <v>1133</v>
      </c>
      <c r="U205" s="9">
        <v>200</v>
      </c>
      <c r="V205" s="20">
        <v>200</v>
      </c>
      <c r="W205" s="27">
        <f t="shared" si="15"/>
        <v>200000</v>
      </c>
      <c r="X205" s="27">
        <f t="shared" si="16"/>
        <v>154680</v>
      </c>
      <c r="Y205" s="28" t="str">
        <f t="shared" si="17"/>
        <v>N</v>
      </c>
      <c r="Z205" s="28" t="str">
        <f t="shared" si="18"/>
        <v>N</v>
      </c>
      <c r="AA205" s="27">
        <f t="shared" si="19"/>
        <v>45320</v>
      </c>
    </row>
    <row r="206" spans="1:27" x14ac:dyDescent="0.25">
      <c r="A206" s="7" t="s">
        <v>291</v>
      </c>
      <c r="B206" s="8" t="s">
        <v>194</v>
      </c>
      <c r="C206" s="9">
        <v>2445</v>
      </c>
      <c r="D206" s="9">
        <v>2426</v>
      </c>
      <c r="E206" s="9">
        <v>2316</v>
      </c>
      <c r="F206" s="9">
        <v>2202</v>
      </c>
      <c r="G206" s="10">
        <v>3.68309E-2</v>
      </c>
      <c r="H206" s="9">
        <v>2146</v>
      </c>
      <c r="I206" s="9">
        <v>2133</v>
      </c>
      <c r="J206" s="9">
        <v>1979</v>
      </c>
      <c r="K206" s="9">
        <v>1955</v>
      </c>
      <c r="L206" s="10">
        <v>3.2431599999999998E-2</v>
      </c>
      <c r="M206" s="10">
        <v>0.12247761</v>
      </c>
      <c r="N206" s="10">
        <v>0.12247761</v>
      </c>
      <c r="O206" s="10">
        <v>0.129387477</v>
      </c>
      <c r="P206" s="10">
        <v>0</v>
      </c>
      <c r="Q206" s="10">
        <v>0.23186637700000001</v>
      </c>
      <c r="R206" s="10">
        <v>0.13521662200000001</v>
      </c>
      <c r="S206" s="11">
        <v>4269</v>
      </c>
      <c r="T206" s="9">
        <v>2445</v>
      </c>
      <c r="U206" s="9">
        <v>299</v>
      </c>
      <c r="V206" s="20">
        <v>299</v>
      </c>
      <c r="W206" s="27">
        <f t="shared" si="15"/>
        <v>299000</v>
      </c>
      <c r="X206" s="27">
        <f t="shared" si="16"/>
        <v>201200</v>
      </c>
      <c r="Y206" s="28" t="str">
        <f t="shared" si="17"/>
        <v>N</v>
      </c>
      <c r="Z206" s="28" t="str">
        <f t="shared" si="18"/>
        <v>N</v>
      </c>
      <c r="AA206" s="27">
        <f t="shared" si="19"/>
        <v>97800</v>
      </c>
    </row>
    <row r="207" spans="1:27" x14ac:dyDescent="0.25">
      <c r="A207" s="7" t="s">
        <v>291</v>
      </c>
      <c r="B207" s="8" t="s">
        <v>195</v>
      </c>
      <c r="C207" s="9">
        <v>2980</v>
      </c>
      <c r="D207" s="9">
        <v>2774</v>
      </c>
      <c r="E207" s="9">
        <v>2323</v>
      </c>
      <c r="F207" s="9">
        <v>2312</v>
      </c>
      <c r="G207" s="10">
        <v>9.6228394999999994E-2</v>
      </c>
      <c r="H207" s="9">
        <v>1101</v>
      </c>
      <c r="I207" s="9">
        <v>1725</v>
      </c>
      <c r="J207" s="9">
        <v>1458</v>
      </c>
      <c r="K207" s="9">
        <v>1432</v>
      </c>
      <c r="L207" s="10">
        <v>-7.6965257999999995E-2</v>
      </c>
      <c r="M207" s="10">
        <v>0.63036844800000003</v>
      </c>
      <c r="N207" s="10">
        <v>0.63036844800000003</v>
      </c>
      <c r="O207" s="10">
        <v>0.46955624000000001</v>
      </c>
      <c r="P207" s="10">
        <v>7.3229899999999997E-3</v>
      </c>
      <c r="Q207" s="10">
        <v>0.18980514700000001</v>
      </c>
      <c r="R207" s="10">
        <v>2.55331E-2</v>
      </c>
      <c r="S207" s="11">
        <v>5444</v>
      </c>
      <c r="T207" s="9">
        <v>2980</v>
      </c>
      <c r="U207" s="9">
        <v>1878</v>
      </c>
      <c r="V207" s="20">
        <v>1878</v>
      </c>
      <c r="W207" s="27">
        <f t="shared" si="15"/>
        <v>1878000</v>
      </c>
      <c r="X207" s="27">
        <f t="shared" si="16"/>
        <v>1758800</v>
      </c>
      <c r="Y207" s="28" t="str">
        <f t="shared" si="17"/>
        <v>N</v>
      </c>
      <c r="Z207" s="28" t="str">
        <f t="shared" si="18"/>
        <v>N</v>
      </c>
      <c r="AA207" s="27">
        <f t="shared" si="19"/>
        <v>119200</v>
      </c>
    </row>
    <row r="208" spans="1:27" x14ac:dyDescent="0.25">
      <c r="A208" s="7" t="s">
        <v>291</v>
      </c>
      <c r="B208" s="8" t="s">
        <v>196</v>
      </c>
      <c r="C208" s="9">
        <v>6996</v>
      </c>
      <c r="D208" s="9">
        <v>5999</v>
      </c>
      <c r="E208" s="9">
        <v>10036</v>
      </c>
      <c r="F208" s="9">
        <v>9745</v>
      </c>
      <c r="G208" s="10">
        <v>-9.4031127000000006E-2</v>
      </c>
      <c r="H208" s="9">
        <v>5265</v>
      </c>
      <c r="I208" s="9">
        <v>4406</v>
      </c>
      <c r="J208" s="9">
        <v>3883</v>
      </c>
      <c r="K208" s="9">
        <v>3763</v>
      </c>
      <c r="L208" s="10">
        <v>0.13304987200000001</v>
      </c>
      <c r="M208" s="10">
        <v>0.24742710100000001</v>
      </c>
      <c r="N208" s="10">
        <v>0.24742710100000001</v>
      </c>
      <c r="O208" s="10">
        <v>0.41148886299999998</v>
      </c>
      <c r="P208" s="10">
        <v>0</v>
      </c>
      <c r="Q208" s="10">
        <v>0</v>
      </c>
      <c r="R208" s="10">
        <v>0.14454383300000001</v>
      </c>
      <c r="S208" s="11">
        <v>1353</v>
      </c>
      <c r="T208" s="9">
        <v>6996</v>
      </c>
      <c r="U208" s="9">
        <v>1731</v>
      </c>
      <c r="V208" s="20">
        <v>1731</v>
      </c>
      <c r="W208" s="27">
        <f t="shared" si="15"/>
        <v>1731000</v>
      </c>
      <c r="X208" s="27">
        <f t="shared" si="16"/>
        <v>1451160</v>
      </c>
      <c r="Y208" s="28" t="str">
        <f t="shared" si="17"/>
        <v>N</v>
      </c>
      <c r="Z208" s="28" t="str">
        <f t="shared" si="18"/>
        <v>N</v>
      </c>
      <c r="AA208" s="27">
        <f t="shared" si="19"/>
        <v>279840</v>
      </c>
    </row>
    <row r="209" spans="1:27" x14ac:dyDescent="0.25">
      <c r="A209" s="7" t="s">
        <v>291</v>
      </c>
      <c r="B209" s="8" t="s">
        <v>197</v>
      </c>
      <c r="C209" s="9">
        <v>11512</v>
      </c>
      <c r="D209" s="9">
        <v>11512</v>
      </c>
      <c r="E209" s="9" t="s">
        <v>312</v>
      </c>
      <c r="F209" s="9" t="s">
        <v>312</v>
      </c>
      <c r="G209" s="9" t="s">
        <v>312</v>
      </c>
      <c r="H209" s="9">
        <v>3757</v>
      </c>
      <c r="I209" s="9">
        <v>4206</v>
      </c>
      <c r="J209" s="9" t="s">
        <v>312</v>
      </c>
      <c r="K209" s="9" t="s">
        <v>312</v>
      </c>
      <c r="L209" s="9" t="s">
        <v>312</v>
      </c>
      <c r="M209" s="10">
        <v>0.673644892</v>
      </c>
      <c r="N209" s="10">
        <v>0.673644892</v>
      </c>
      <c r="O209" s="9" t="s">
        <v>312</v>
      </c>
      <c r="P209" s="10">
        <v>0</v>
      </c>
      <c r="Q209" s="10">
        <v>0</v>
      </c>
      <c r="R209" s="10">
        <v>0.146341576</v>
      </c>
      <c r="S209" s="11">
        <v>2065</v>
      </c>
      <c r="T209" s="9">
        <v>11512</v>
      </c>
      <c r="U209" s="9">
        <v>7755</v>
      </c>
      <c r="V209" s="20">
        <v>7755</v>
      </c>
      <c r="W209" s="27">
        <f t="shared" si="15"/>
        <v>7755000</v>
      </c>
      <c r="X209" s="27">
        <f t="shared" si="16"/>
        <v>7294520</v>
      </c>
      <c r="Y209" s="28" t="str">
        <f t="shared" si="17"/>
        <v>N</v>
      </c>
      <c r="Z209" s="28" t="str">
        <f t="shared" si="18"/>
        <v>N</v>
      </c>
      <c r="AA209" s="27">
        <f t="shared" si="19"/>
        <v>460480</v>
      </c>
    </row>
    <row r="210" spans="1:27" x14ac:dyDescent="0.25">
      <c r="A210" s="7" t="s">
        <v>291</v>
      </c>
      <c r="B210" s="8" t="s">
        <v>198</v>
      </c>
      <c r="C210" s="9">
        <v>6483</v>
      </c>
      <c r="D210" s="9">
        <v>5151</v>
      </c>
      <c r="E210" s="9">
        <v>5121</v>
      </c>
      <c r="F210" s="9">
        <v>5003</v>
      </c>
      <c r="G210" s="10">
        <v>9.8587036000000003E-2</v>
      </c>
      <c r="H210" s="9">
        <v>5313</v>
      </c>
      <c r="I210" s="9">
        <v>3321</v>
      </c>
      <c r="J210" s="9">
        <v>3447</v>
      </c>
      <c r="K210" s="9">
        <v>3278</v>
      </c>
      <c r="L210" s="10">
        <v>0.20701483400000001</v>
      </c>
      <c r="M210" s="10">
        <v>0.18040434399999999</v>
      </c>
      <c r="N210" s="10">
        <v>0.18040434399999999</v>
      </c>
      <c r="O210" s="10">
        <v>0.27893610400000002</v>
      </c>
      <c r="P210" s="10">
        <v>1.8483600000000001E-3</v>
      </c>
      <c r="Q210" s="10">
        <v>0</v>
      </c>
      <c r="R210" s="10">
        <v>0.65597984799999998</v>
      </c>
      <c r="S210" s="11">
        <v>3894</v>
      </c>
      <c r="T210" s="9">
        <v>6483</v>
      </c>
      <c r="U210" s="9">
        <v>1169</v>
      </c>
      <c r="V210" s="20">
        <v>1169</v>
      </c>
      <c r="W210" s="27">
        <f t="shared" si="15"/>
        <v>1169000</v>
      </c>
      <c r="X210" s="27">
        <f t="shared" si="16"/>
        <v>909680</v>
      </c>
      <c r="Y210" s="28" t="str">
        <f t="shared" si="17"/>
        <v>N</v>
      </c>
      <c r="Z210" s="28" t="str">
        <f t="shared" si="18"/>
        <v>N</v>
      </c>
      <c r="AA210" s="27">
        <f t="shared" si="19"/>
        <v>259320</v>
      </c>
    </row>
    <row r="211" spans="1:27" x14ac:dyDescent="0.25">
      <c r="A211" s="7" t="s">
        <v>291</v>
      </c>
      <c r="B211" s="8" t="s">
        <v>199</v>
      </c>
      <c r="C211" s="9">
        <v>2082</v>
      </c>
      <c r="D211" s="9">
        <v>1946</v>
      </c>
      <c r="E211" s="9">
        <v>2151</v>
      </c>
      <c r="F211" s="9">
        <v>1973</v>
      </c>
      <c r="G211" s="10">
        <v>1.8405999999999999E-2</v>
      </c>
      <c r="H211" s="9">
        <v>2190</v>
      </c>
      <c r="I211" s="9">
        <v>1632</v>
      </c>
      <c r="J211" s="9">
        <v>1717</v>
      </c>
      <c r="K211" s="9">
        <v>1497</v>
      </c>
      <c r="L211" s="10">
        <v>0.154322761</v>
      </c>
      <c r="M211" s="10">
        <v>-4.5518000000000003E-2</v>
      </c>
      <c r="N211" s="10">
        <v>-4.5516000000000001E-2</v>
      </c>
      <c r="O211" s="10">
        <v>0.10544055099999999</v>
      </c>
      <c r="P211" s="10">
        <v>0</v>
      </c>
      <c r="Q211" s="10">
        <v>0.30835969400000002</v>
      </c>
      <c r="R211" s="10">
        <v>2.10481E-2</v>
      </c>
      <c r="S211" s="11">
        <v>7248</v>
      </c>
      <c r="T211" s="9">
        <v>2095</v>
      </c>
      <c r="U211" s="9">
        <v>-95</v>
      </c>
      <c r="V211" s="20">
        <v>-95</v>
      </c>
      <c r="W211" s="27">
        <f t="shared" si="15"/>
        <v>-95000</v>
      </c>
      <c r="X211" s="27">
        <f t="shared" si="16"/>
        <v>-178800</v>
      </c>
      <c r="Y211" s="28" t="str">
        <f t="shared" si="17"/>
        <v>Y</v>
      </c>
      <c r="Z211" s="28" t="str">
        <f t="shared" si="18"/>
        <v>N</v>
      </c>
      <c r="AA211" s="27">
        <f t="shared" si="19"/>
        <v>83800</v>
      </c>
    </row>
    <row r="212" spans="1:27" x14ac:dyDescent="0.25">
      <c r="A212" s="7" t="s">
        <v>291</v>
      </c>
      <c r="B212" s="8" t="s">
        <v>200</v>
      </c>
      <c r="C212" s="9">
        <v>1246</v>
      </c>
      <c r="D212" s="9">
        <v>1182</v>
      </c>
      <c r="E212" s="9">
        <v>1765</v>
      </c>
      <c r="F212" s="9">
        <v>2838</v>
      </c>
      <c r="G212" s="10">
        <v>-0.18701628000000001</v>
      </c>
      <c r="H212" s="9">
        <v>1200</v>
      </c>
      <c r="I212" s="9">
        <v>1069</v>
      </c>
      <c r="J212" s="9">
        <v>1301</v>
      </c>
      <c r="K212" s="9">
        <v>1336</v>
      </c>
      <c r="L212" s="10">
        <v>-3.3829999999999999E-2</v>
      </c>
      <c r="M212" s="10">
        <v>3.6827499999999999E-2</v>
      </c>
      <c r="N212" s="10">
        <v>3.6827499999999999E-2</v>
      </c>
      <c r="O212" s="10">
        <v>0.148564746</v>
      </c>
      <c r="P212" s="10">
        <v>0</v>
      </c>
      <c r="Q212" s="10">
        <v>0.25999967899999998</v>
      </c>
      <c r="R212" s="10">
        <v>9.9760000000000005E-3</v>
      </c>
      <c r="S212" s="11">
        <v>871</v>
      </c>
      <c r="T212" s="9">
        <v>1246</v>
      </c>
      <c r="U212" s="9">
        <v>46</v>
      </c>
      <c r="V212" s="20">
        <v>46</v>
      </c>
      <c r="W212" s="27">
        <f t="shared" si="15"/>
        <v>46000</v>
      </c>
      <c r="X212" s="27">
        <f t="shared" si="16"/>
        <v>-3840</v>
      </c>
      <c r="Y212" s="28" t="str">
        <f t="shared" si="17"/>
        <v>Y</v>
      </c>
      <c r="Z212" s="28" t="str">
        <f t="shared" si="18"/>
        <v>Y</v>
      </c>
      <c r="AA212" s="27">
        <f t="shared" si="19"/>
        <v>49840</v>
      </c>
    </row>
    <row r="213" spans="1:27" x14ac:dyDescent="0.25">
      <c r="A213" s="7" t="s">
        <v>291</v>
      </c>
      <c r="B213" s="8" t="s">
        <v>201</v>
      </c>
      <c r="C213" s="9">
        <v>3877</v>
      </c>
      <c r="D213" s="9">
        <v>3474</v>
      </c>
      <c r="E213" s="9">
        <v>3541</v>
      </c>
      <c r="F213" s="9">
        <v>3365</v>
      </c>
      <c r="G213" s="10">
        <v>5.0674799999999999E-2</v>
      </c>
      <c r="H213" s="9">
        <v>2391</v>
      </c>
      <c r="I213" s="9">
        <v>2337</v>
      </c>
      <c r="J213" s="9">
        <v>2443</v>
      </c>
      <c r="K213" s="9">
        <v>2411</v>
      </c>
      <c r="L213" s="10">
        <v>-2.7924E-3</v>
      </c>
      <c r="M213" s="10">
        <v>0.38330344399999999</v>
      </c>
      <c r="N213" s="10">
        <v>0.38330344399999999</v>
      </c>
      <c r="O213" s="10">
        <v>0.34164740900000001</v>
      </c>
      <c r="P213" s="10">
        <v>2.1844099999999999E-3</v>
      </c>
      <c r="Q213" s="10">
        <v>0.14635578799999999</v>
      </c>
      <c r="R213" s="10">
        <v>0.121623594</v>
      </c>
      <c r="S213" s="11">
        <v>2720</v>
      </c>
      <c r="T213" s="9">
        <v>3877</v>
      </c>
      <c r="U213" s="9">
        <v>1486</v>
      </c>
      <c r="V213" s="20">
        <v>1486</v>
      </c>
      <c r="W213" s="27">
        <f t="shared" si="15"/>
        <v>1486000</v>
      </c>
      <c r="X213" s="27">
        <f t="shared" si="16"/>
        <v>1330920</v>
      </c>
      <c r="Y213" s="28" t="str">
        <f t="shared" si="17"/>
        <v>N</v>
      </c>
      <c r="Z213" s="28" t="str">
        <f t="shared" si="18"/>
        <v>N</v>
      </c>
      <c r="AA213" s="27">
        <f t="shared" si="19"/>
        <v>155080</v>
      </c>
    </row>
    <row r="214" spans="1:27" x14ac:dyDescent="0.25">
      <c r="A214" s="7" t="s">
        <v>291</v>
      </c>
      <c r="B214" s="8" t="s">
        <v>202</v>
      </c>
      <c r="C214" s="9">
        <v>15001</v>
      </c>
      <c r="D214" s="9">
        <v>15236</v>
      </c>
      <c r="E214" s="9">
        <v>13715</v>
      </c>
      <c r="F214" s="9">
        <v>13001</v>
      </c>
      <c r="G214" s="10">
        <v>5.1297700000000002E-2</v>
      </c>
      <c r="H214" s="9">
        <v>9087</v>
      </c>
      <c r="I214" s="9">
        <v>10836</v>
      </c>
      <c r="J214" s="9">
        <v>10338</v>
      </c>
      <c r="K214" s="9">
        <v>8661</v>
      </c>
      <c r="L214" s="10">
        <v>1.6396000000000001E-2</v>
      </c>
      <c r="M214" s="10">
        <v>0.394289365</v>
      </c>
      <c r="N214" s="10">
        <v>0.394289365</v>
      </c>
      <c r="O214" s="10">
        <v>0.31152791899999999</v>
      </c>
      <c r="P214" s="10">
        <v>2.9164899999999999E-3</v>
      </c>
      <c r="Q214" s="10">
        <v>0.31506041600000001</v>
      </c>
      <c r="R214" s="10">
        <v>0.109443054</v>
      </c>
      <c r="S214" s="11">
        <v>7678</v>
      </c>
      <c r="T214" s="9">
        <v>15001</v>
      </c>
      <c r="U214" s="9">
        <v>5915</v>
      </c>
      <c r="V214" s="20">
        <v>5915</v>
      </c>
      <c r="W214" s="27">
        <f t="shared" si="15"/>
        <v>5915000</v>
      </c>
      <c r="X214" s="27">
        <f t="shared" si="16"/>
        <v>5314960</v>
      </c>
      <c r="Y214" s="28" t="str">
        <f t="shared" si="17"/>
        <v>N</v>
      </c>
      <c r="Z214" s="28" t="str">
        <f t="shared" si="18"/>
        <v>N</v>
      </c>
      <c r="AA214" s="27">
        <f t="shared" si="19"/>
        <v>600040</v>
      </c>
    </row>
    <row r="215" spans="1:27" x14ac:dyDescent="0.25">
      <c r="A215" s="7" t="s">
        <v>291</v>
      </c>
      <c r="B215" s="8" t="s">
        <v>203</v>
      </c>
      <c r="C215" s="9">
        <v>13119</v>
      </c>
      <c r="D215" s="9">
        <v>12213</v>
      </c>
      <c r="E215" s="9">
        <v>11258</v>
      </c>
      <c r="F215" s="9">
        <v>10415</v>
      </c>
      <c r="G215" s="10">
        <v>8.6547621000000005E-2</v>
      </c>
      <c r="H215" s="9">
        <v>8001</v>
      </c>
      <c r="I215" s="9">
        <v>8876</v>
      </c>
      <c r="J215" s="9">
        <v>7596</v>
      </c>
      <c r="K215" s="9">
        <v>6863</v>
      </c>
      <c r="L215" s="10">
        <v>5.5284E-2</v>
      </c>
      <c r="M215" s="10">
        <v>0.39012380400000002</v>
      </c>
      <c r="N215" s="10">
        <v>0.39012380400000002</v>
      </c>
      <c r="O215" s="10">
        <v>0.33117885800000002</v>
      </c>
      <c r="P215" s="10">
        <v>1.3463100000000001E-3</v>
      </c>
      <c r="Q215" s="10">
        <v>0.32683868199999999</v>
      </c>
      <c r="R215" s="10">
        <v>6.6523885000000005E-2</v>
      </c>
      <c r="S215" s="11">
        <v>7435</v>
      </c>
      <c r="T215" s="9">
        <v>13119</v>
      </c>
      <c r="U215" s="9">
        <v>5118</v>
      </c>
      <c r="V215" s="20">
        <v>5118</v>
      </c>
      <c r="W215" s="27">
        <f t="shared" si="15"/>
        <v>5118000</v>
      </c>
      <c r="X215" s="27">
        <f t="shared" si="16"/>
        <v>4593240</v>
      </c>
      <c r="Y215" s="28" t="str">
        <f t="shared" si="17"/>
        <v>N</v>
      </c>
      <c r="Z215" s="28" t="str">
        <f t="shared" si="18"/>
        <v>N</v>
      </c>
      <c r="AA215" s="27">
        <f t="shared" si="19"/>
        <v>524760</v>
      </c>
    </row>
    <row r="216" spans="1:27" x14ac:dyDescent="0.25">
      <c r="A216" s="7" t="s">
        <v>291</v>
      </c>
      <c r="B216" s="8" t="s">
        <v>204</v>
      </c>
      <c r="C216" s="9">
        <v>1749</v>
      </c>
      <c r="D216" s="9">
        <v>2155</v>
      </c>
      <c r="E216" s="9">
        <v>2522</v>
      </c>
      <c r="F216" s="9">
        <v>2856</v>
      </c>
      <c r="G216" s="10">
        <v>-0.129249169</v>
      </c>
      <c r="H216" s="9">
        <v>1849</v>
      </c>
      <c r="I216" s="9">
        <v>2574</v>
      </c>
      <c r="J216" s="9">
        <v>2575</v>
      </c>
      <c r="K216" s="9">
        <v>2902</v>
      </c>
      <c r="L216" s="10">
        <v>-0.12087382100000001</v>
      </c>
      <c r="M216" s="10">
        <v>-5.7618999999999997E-2</v>
      </c>
      <c r="N216" s="10">
        <v>-4.8749000000000001E-2</v>
      </c>
      <c r="O216" s="10">
        <v>-7.7049555000000006E-2</v>
      </c>
      <c r="P216" s="10">
        <v>0</v>
      </c>
      <c r="Q216" s="10">
        <v>0.39332181500000002</v>
      </c>
      <c r="R216" s="10">
        <v>9.1383550999999993E-2</v>
      </c>
      <c r="S216" s="11">
        <v>2079</v>
      </c>
      <c r="T216" s="9">
        <v>1749</v>
      </c>
      <c r="U216" s="9">
        <v>-101</v>
      </c>
      <c r="V216" s="20">
        <v>-86</v>
      </c>
      <c r="W216" s="27">
        <f t="shared" si="15"/>
        <v>-86000</v>
      </c>
      <c r="X216" s="27">
        <f t="shared" si="16"/>
        <v>-155960</v>
      </c>
      <c r="Y216" s="28" t="str">
        <f t="shared" si="17"/>
        <v>Y</v>
      </c>
      <c r="Z216" s="28" t="str">
        <f t="shared" si="18"/>
        <v>N</v>
      </c>
      <c r="AA216" s="27">
        <f t="shared" si="19"/>
        <v>69960</v>
      </c>
    </row>
    <row r="217" spans="1:27" x14ac:dyDescent="0.25">
      <c r="A217" s="7" t="s">
        <v>291</v>
      </c>
      <c r="B217" s="8" t="s">
        <v>205</v>
      </c>
      <c r="C217" s="9">
        <v>529</v>
      </c>
      <c r="D217" s="9">
        <v>405</v>
      </c>
      <c r="E217" s="9">
        <v>571</v>
      </c>
      <c r="F217" s="9">
        <v>502</v>
      </c>
      <c r="G217" s="10">
        <v>1.7734099999999999E-2</v>
      </c>
      <c r="H217" s="9">
        <v>518</v>
      </c>
      <c r="I217" s="9">
        <v>440</v>
      </c>
      <c r="J217" s="9">
        <v>551</v>
      </c>
      <c r="K217" s="9">
        <v>455</v>
      </c>
      <c r="L217" s="10">
        <v>4.6235499999999999E-2</v>
      </c>
      <c r="M217" s="10">
        <v>2.0119700000000001E-2</v>
      </c>
      <c r="N217" s="10">
        <v>2.0119700000000001E-2</v>
      </c>
      <c r="O217" s="10">
        <v>-2.1714E-3</v>
      </c>
      <c r="P217" s="10">
        <v>0</v>
      </c>
      <c r="Q217" s="10">
        <v>0.36100008099999997</v>
      </c>
      <c r="R217" s="10">
        <v>0</v>
      </c>
      <c r="S217" s="11">
        <v>146</v>
      </c>
      <c r="T217" s="9">
        <v>529</v>
      </c>
      <c r="U217" s="9">
        <v>11</v>
      </c>
      <c r="V217" s="20">
        <v>11</v>
      </c>
      <c r="W217" s="27">
        <f t="shared" si="15"/>
        <v>11000</v>
      </c>
      <c r="X217" s="27">
        <f t="shared" si="16"/>
        <v>-10160</v>
      </c>
      <c r="Y217" s="28" t="str">
        <f t="shared" si="17"/>
        <v>Y</v>
      </c>
      <c r="Z217" s="28" t="str">
        <f t="shared" si="18"/>
        <v>Y</v>
      </c>
      <c r="AA217" s="27">
        <f t="shared" si="19"/>
        <v>21160</v>
      </c>
    </row>
    <row r="218" spans="1:27" x14ac:dyDescent="0.25">
      <c r="A218" s="7" t="s">
        <v>291</v>
      </c>
      <c r="B218" s="8" t="s">
        <v>206</v>
      </c>
      <c r="C218" s="9">
        <v>5576</v>
      </c>
      <c r="D218" s="9">
        <v>5155</v>
      </c>
      <c r="E218" s="9">
        <v>5828</v>
      </c>
      <c r="F218" s="9">
        <v>5639</v>
      </c>
      <c r="G218" s="10">
        <v>-3.7217000000000001E-3</v>
      </c>
      <c r="H218" s="9">
        <v>3274</v>
      </c>
      <c r="I218" s="9">
        <v>3490</v>
      </c>
      <c r="J218" s="9">
        <v>3426</v>
      </c>
      <c r="K218" s="9">
        <v>3247</v>
      </c>
      <c r="L218" s="10">
        <v>2.7854400000000001E-3</v>
      </c>
      <c r="M218" s="10">
        <v>0.41274898100000001</v>
      </c>
      <c r="N218" s="10">
        <v>0.41274898100000001</v>
      </c>
      <c r="O218" s="10">
        <v>0.38461930500000002</v>
      </c>
      <c r="P218" s="10">
        <v>3.9076500000000004E-3</v>
      </c>
      <c r="Q218" s="10">
        <v>0.35652771799999999</v>
      </c>
      <c r="R218" s="10">
        <v>1.21993E-2</v>
      </c>
      <c r="S218" s="11">
        <v>2541</v>
      </c>
      <c r="T218" s="9">
        <v>5576</v>
      </c>
      <c r="U218" s="9">
        <v>2301</v>
      </c>
      <c r="V218" s="20">
        <v>2301</v>
      </c>
      <c r="W218" s="27">
        <f t="shared" si="15"/>
        <v>2301000</v>
      </c>
      <c r="X218" s="27">
        <f t="shared" si="16"/>
        <v>2077960</v>
      </c>
      <c r="Y218" s="28" t="str">
        <f t="shared" si="17"/>
        <v>N</v>
      </c>
      <c r="Z218" s="28" t="str">
        <f t="shared" si="18"/>
        <v>N</v>
      </c>
      <c r="AA218" s="27">
        <f t="shared" si="19"/>
        <v>223040</v>
      </c>
    </row>
    <row r="219" spans="1:27" x14ac:dyDescent="0.25">
      <c r="A219" s="7" t="s">
        <v>291</v>
      </c>
      <c r="B219" s="8" t="s">
        <v>207</v>
      </c>
      <c r="C219" s="9">
        <v>9682</v>
      </c>
      <c r="D219" s="9" t="s">
        <v>313</v>
      </c>
      <c r="E219" s="9">
        <v>5751</v>
      </c>
      <c r="F219" s="9">
        <v>5128</v>
      </c>
      <c r="G219" s="10" t="s">
        <v>312</v>
      </c>
      <c r="H219" s="9">
        <v>8171</v>
      </c>
      <c r="I219" s="9" t="s">
        <v>313</v>
      </c>
      <c r="J219" s="9">
        <v>6512</v>
      </c>
      <c r="K219" s="9">
        <v>5996</v>
      </c>
      <c r="L219" s="10" t="s">
        <v>312</v>
      </c>
      <c r="M219" s="10">
        <v>0.17499340699999999</v>
      </c>
      <c r="N219" s="10">
        <v>0.17499340699999999</v>
      </c>
      <c r="O219" s="9" t="s">
        <v>313</v>
      </c>
      <c r="P219" s="10">
        <v>0</v>
      </c>
      <c r="Q219" s="10">
        <v>0.15536930099999999</v>
      </c>
      <c r="R219" s="10">
        <v>6.8194038999999998E-2</v>
      </c>
      <c r="S219" s="11">
        <v>4669</v>
      </c>
      <c r="T219" s="9">
        <v>9904</v>
      </c>
      <c r="U219" s="9">
        <v>1733</v>
      </c>
      <c r="V219" s="20">
        <v>1733</v>
      </c>
      <c r="W219" s="27">
        <f t="shared" si="15"/>
        <v>1733000</v>
      </c>
      <c r="X219" s="27">
        <f t="shared" si="16"/>
        <v>1336840</v>
      </c>
      <c r="Y219" s="28" t="str">
        <f t="shared" si="17"/>
        <v>N</v>
      </c>
      <c r="Z219" s="28" t="str">
        <f t="shared" si="18"/>
        <v>N</v>
      </c>
      <c r="AA219" s="27">
        <f t="shared" si="19"/>
        <v>396160</v>
      </c>
    </row>
    <row r="220" spans="1:27" x14ac:dyDescent="0.25">
      <c r="A220" s="7" t="s">
        <v>291</v>
      </c>
      <c r="B220" s="8" t="s">
        <v>208</v>
      </c>
      <c r="C220" s="9">
        <v>2522</v>
      </c>
      <c r="D220" s="9">
        <v>2417</v>
      </c>
      <c r="E220" s="9">
        <v>2428</v>
      </c>
      <c r="F220" s="9">
        <v>2249</v>
      </c>
      <c r="G220" s="10">
        <v>4.0465099999999997E-2</v>
      </c>
      <c r="H220" s="9">
        <v>2389</v>
      </c>
      <c r="I220" s="9">
        <v>2055</v>
      </c>
      <c r="J220" s="9">
        <v>2138</v>
      </c>
      <c r="K220" s="9">
        <v>2030</v>
      </c>
      <c r="L220" s="10">
        <v>5.9051199999999998E-2</v>
      </c>
      <c r="M220" s="10">
        <v>5.2486400000000002E-2</v>
      </c>
      <c r="N220" s="10">
        <v>5.2486400000000002E-2</v>
      </c>
      <c r="O220" s="10">
        <v>0.106465658</v>
      </c>
      <c r="P220" s="10">
        <v>0</v>
      </c>
      <c r="Q220" s="10">
        <v>0.19883585600000001</v>
      </c>
      <c r="R220" s="10">
        <v>3.11303E-2</v>
      </c>
      <c r="S220" s="11">
        <v>4456</v>
      </c>
      <c r="T220" s="9">
        <v>2522</v>
      </c>
      <c r="U220" s="9">
        <v>132</v>
      </c>
      <c r="V220" s="20">
        <v>132</v>
      </c>
      <c r="W220" s="27">
        <f t="shared" si="15"/>
        <v>132000</v>
      </c>
      <c r="X220" s="27">
        <f t="shared" si="16"/>
        <v>31120</v>
      </c>
      <c r="Y220" s="28" t="str">
        <f t="shared" si="17"/>
        <v>N</v>
      </c>
      <c r="Z220" s="28" t="str">
        <f t="shared" si="18"/>
        <v>N</v>
      </c>
      <c r="AA220" s="27">
        <f t="shared" si="19"/>
        <v>100880</v>
      </c>
    </row>
    <row r="221" spans="1:27" x14ac:dyDescent="0.25">
      <c r="A221" s="7" t="s">
        <v>291</v>
      </c>
      <c r="B221" s="8" t="s">
        <v>209</v>
      </c>
      <c r="C221" s="9">
        <v>3970</v>
      </c>
      <c r="D221" s="9">
        <v>4199</v>
      </c>
      <c r="E221" s="9">
        <v>3894</v>
      </c>
      <c r="F221" s="9">
        <v>3884</v>
      </c>
      <c r="G221" s="10">
        <v>7.3470000000000002E-3</v>
      </c>
      <c r="H221" s="9">
        <v>1887</v>
      </c>
      <c r="I221" s="9">
        <v>1890</v>
      </c>
      <c r="J221" s="9">
        <v>1812</v>
      </c>
      <c r="K221" s="9">
        <v>1735</v>
      </c>
      <c r="L221" s="10">
        <v>2.92205E-2</v>
      </c>
      <c r="M221" s="10">
        <v>0.52474533300000004</v>
      </c>
      <c r="N221" s="10">
        <v>0.52464619599999995</v>
      </c>
      <c r="O221" s="10">
        <v>0.53655535600000004</v>
      </c>
      <c r="P221" s="10">
        <v>5.8426700000000003E-3</v>
      </c>
      <c r="Q221" s="10">
        <v>0.23529087900000001</v>
      </c>
      <c r="R221" s="10">
        <v>0</v>
      </c>
      <c r="S221" s="11">
        <v>5562</v>
      </c>
      <c r="T221" s="9">
        <v>3970</v>
      </c>
      <c r="U221" s="9">
        <v>2083</v>
      </c>
      <c r="V221" s="20">
        <v>2083</v>
      </c>
      <c r="W221" s="27">
        <f t="shared" si="15"/>
        <v>2083000</v>
      </c>
      <c r="X221" s="27">
        <f t="shared" si="16"/>
        <v>1924200</v>
      </c>
      <c r="Y221" s="28" t="str">
        <f t="shared" si="17"/>
        <v>N</v>
      </c>
      <c r="Z221" s="28" t="str">
        <f t="shared" si="18"/>
        <v>N</v>
      </c>
      <c r="AA221" s="27">
        <f t="shared" si="19"/>
        <v>158800</v>
      </c>
    </row>
    <row r="222" spans="1:27" x14ac:dyDescent="0.25">
      <c r="A222" s="7" t="s">
        <v>291</v>
      </c>
      <c r="B222" s="8" t="s">
        <v>210</v>
      </c>
      <c r="C222" s="9">
        <v>5180</v>
      </c>
      <c r="D222" s="9" t="s">
        <v>313</v>
      </c>
      <c r="E222" s="9">
        <v>6577</v>
      </c>
      <c r="F222" s="9">
        <v>6854</v>
      </c>
      <c r="G222" s="10">
        <v>-8.1428149000000005E-2</v>
      </c>
      <c r="H222" s="9">
        <v>2825</v>
      </c>
      <c r="I222" s="9" t="s">
        <v>313</v>
      </c>
      <c r="J222" s="9">
        <v>3151</v>
      </c>
      <c r="K222" s="9">
        <v>2875</v>
      </c>
      <c r="L222" s="10">
        <v>-5.8474E-3</v>
      </c>
      <c r="M222" s="10">
        <v>0.45470730500000001</v>
      </c>
      <c r="N222" s="10">
        <v>0.45470730500000001</v>
      </c>
      <c r="O222" s="9" t="s">
        <v>313</v>
      </c>
      <c r="P222" s="10">
        <v>4.6315100000000001E-3</v>
      </c>
      <c r="Q222" s="10">
        <v>0.11796476</v>
      </c>
      <c r="R222" s="10">
        <v>0</v>
      </c>
      <c r="S222" s="11">
        <v>5248</v>
      </c>
      <c r="T222" s="9">
        <v>5180</v>
      </c>
      <c r="U222" s="9">
        <v>2355</v>
      </c>
      <c r="V222" s="20">
        <v>2355</v>
      </c>
      <c r="W222" s="27">
        <f t="shared" si="15"/>
        <v>2355000</v>
      </c>
      <c r="X222" s="27">
        <f t="shared" si="16"/>
        <v>2147800</v>
      </c>
      <c r="Y222" s="28" t="str">
        <f t="shared" si="17"/>
        <v>N</v>
      </c>
      <c r="Z222" s="28" t="str">
        <f t="shared" si="18"/>
        <v>N</v>
      </c>
      <c r="AA222" s="27">
        <f t="shared" si="19"/>
        <v>207200</v>
      </c>
    </row>
    <row r="223" spans="1:27" x14ac:dyDescent="0.25">
      <c r="A223" s="7" t="s">
        <v>291</v>
      </c>
      <c r="B223" s="8" t="s">
        <v>211</v>
      </c>
      <c r="C223" s="9">
        <v>6154</v>
      </c>
      <c r="D223" s="9">
        <v>6827</v>
      </c>
      <c r="E223" s="9">
        <v>6244</v>
      </c>
      <c r="F223" s="9">
        <v>6121</v>
      </c>
      <c r="G223" s="10">
        <v>1.79477E-3</v>
      </c>
      <c r="H223" s="9">
        <v>4823</v>
      </c>
      <c r="I223" s="9">
        <v>4764</v>
      </c>
      <c r="J223" s="9">
        <v>4533</v>
      </c>
      <c r="K223" s="9">
        <v>4666</v>
      </c>
      <c r="L223" s="10">
        <v>1.12622E-2</v>
      </c>
      <c r="M223" s="10">
        <v>0.21619701399999999</v>
      </c>
      <c r="N223" s="10">
        <v>0.21619701399999999</v>
      </c>
      <c r="O223" s="10">
        <v>0.26551960699999999</v>
      </c>
      <c r="P223" s="10">
        <v>1.85326E-3</v>
      </c>
      <c r="Q223" s="10">
        <v>0.55067386699999998</v>
      </c>
      <c r="R223" s="10">
        <v>5.0811799999999997E-2</v>
      </c>
      <c r="S223" s="11">
        <v>5873</v>
      </c>
      <c r="T223" s="9">
        <v>6154</v>
      </c>
      <c r="U223" s="9">
        <v>1330</v>
      </c>
      <c r="V223" s="20">
        <v>1330</v>
      </c>
      <c r="W223" s="27">
        <f t="shared" si="15"/>
        <v>1330000</v>
      </c>
      <c r="X223" s="27">
        <f t="shared" si="16"/>
        <v>1083840</v>
      </c>
      <c r="Y223" s="28" t="str">
        <f t="shared" si="17"/>
        <v>N</v>
      </c>
      <c r="Z223" s="28" t="str">
        <f t="shared" si="18"/>
        <v>N</v>
      </c>
      <c r="AA223" s="27">
        <f t="shared" si="19"/>
        <v>246160</v>
      </c>
    </row>
    <row r="224" spans="1:27" x14ac:dyDescent="0.25">
      <c r="A224" s="7" t="s">
        <v>291</v>
      </c>
      <c r="B224" s="8" t="s">
        <v>212</v>
      </c>
      <c r="C224" s="9">
        <v>7951</v>
      </c>
      <c r="D224" s="9">
        <v>7339</v>
      </c>
      <c r="E224" s="9">
        <v>6927</v>
      </c>
      <c r="F224" s="9">
        <v>6210</v>
      </c>
      <c r="G224" s="10">
        <v>9.3429398999999996E-2</v>
      </c>
      <c r="H224" s="9">
        <v>6089</v>
      </c>
      <c r="I224" s="9">
        <v>5673</v>
      </c>
      <c r="J224" s="9">
        <v>5319</v>
      </c>
      <c r="K224" s="9">
        <v>4823</v>
      </c>
      <c r="L224" s="10">
        <v>8.7480843000000003E-2</v>
      </c>
      <c r="M224" s="10">
        <v>0.234160743</v>
      </c>
      <c r="N224" s="10">
        <v>0.234160743</v>
      </c>
      <c r="O224" s="10">
        <v>0.23295468899999999</v>
      </c>
      <c r="P224" s="10">
        <v>1.48408E-3</v>
      </c>
      <c r="Q224" s="10">
        <v>0.18021185000000001</v>
      </c>
      <c r="R224" s="10">
        <v>0</v>
      </c>
      <c r="S224" s="11">
        <v>7736</v>
      </c>
      <c r="T224" s="9">
        <v>7951</v>
      </c>
      <c r="U224" s="9">
        <v>1862</v>
      </c>
      <c r="V224" s="20">
        <v>1862</v>
      </c>
      <c r="W224" s="27">
        <f t="shared" si="15"/>
        <v>1862000</v>
      </c>
      <c r="X224" s="27">
        <f t="shared" si="16"/>
        <v>1543960</v>
      </c>
      <c r="Y224" s="28" t="str">
        <f t="shared" si="17"/>
        <v>N</v>
      </c>
      <c r="Z224" s="28" t="str">
        <f t="shared" si="18"/>
        <v>N</v>
      </c>
      <c r="AA224" s="27">
        <f t="shared" si="19"/>
        <v>318040</v>
      </c>
    </row>
    <row r="225" spans="1:27" x14ac:dyDescent="0.25">
      <c r="A225" s="7" t="s">
        <v>291</v>
      </c>
      <c r="B225" s="8" t="s">
        <v>213</v>
      </c>
      <c r="C225" s="9">
        <v>7278</v>
      </c>
      <c r="D225" s="9">
        <v>8696</v>
      </c>
      <c r="E225" s="9">
        <v>7188</v>
      </c>
      <c r="F225" s="9">
        <v>6766</v>
      </c>
      <c r="G225" s="10">
        <v>2.5246299999999999E-2</v>
      </c>
      <c r="H225" s="9">
        <v>6403</v>
      </c>
      <c r="I225" s="9">
        <v>6585</v>
      </c>
      <c r="J225" s="9">
        <v>7964</v>
      </c>
      <c r="K225" s="9">
        <v>5847</v>
      </c>
      <c r="L225" s="10">
        <v>3.1704700000000002E-2</v>
      </c>
      <c r="M225" s="10">
        <v>0.12028831199999999</v>
      </c>
      <c r="N225" s="10">
        <v>0.12028831199999999</v>
      </c>
      <c r="O225" s="10">
        <v>9.5436514E-2</v>
      </c>
      <c r="P225" s="10">
        <v>4.6103000000000002E-4</v>
      </c>
      <c r="Q225" s="10">
        <v>0.22155229100000001</v>
      </c>
      <c r="R225" s="10">
        <v>6.4024999999999998E-5</v>
      </c>
      <c r="S225" s="11">
        <v>8050</v>
      </c>
      <c r="T225" s="9">
        <v>7278</v>
      </c>
      <c r="U225" s="9">
        <v>876</v>
      </c>
      <c r="V225" s="20">
        <v>876</v>
      </c>
      <c r="W225" s="27">
        <f t="shared" si="15"/>
        <v>876000</v>
      </c>
      <c r="X225" s="27">
        <f t="shared" si="16"/>
        <v>584880</v>
      </c>
      <c r="Y225" s="28" t="str">
        <f t="shared" si="17"/>
        <v>N</v>
      </c>
      <c r="Z225" s="28" t="str">
        <f t="shared" si="18"/>
        <v>N</v>
      </c>
      <c r="AA225" s="27">
        <f t="shared" si="19"/>
        <v>291120</v>
      </c>
    </row>
    <row r="226" spans="1:27" x14ac:dyDescent="0.25">
      <c r="A226" s="7" t="s">
        <v>291</v>
      </c>
      <c r="B226" s="8" t="s">
        <v>214</v>
      </c>
      <c r="C226" s="9">
        <v>1521</v>
      </c>
      <c r="D226" s="9">
        <v>1975</v>
      </c>
      <c r="E226" s="9">
        <v>1794</v>
      </c>
      <c r="F226" s="9">
        <v>1745</v>
      </c>
      <c r="G226" s="10">
        <v>-4.2861999999999997E-2</v>
      </c>
      <c r="H226" s="9">
        <v>1042</v>
      </c>
      <c r="I226" s="9">
        <v>1137</v>
      </c>
      <c r="J226" s="9">
        <v>1136</v>
      </c>
      <c r="K226" s="9">
        <v>1134</v>
      </c>
      <c r="L226" s="10">
        <v>-2.6908000000000001E-2</v>
      </c>
      <c r="M226" s="10">
        <v>0.31467768699999998</v>
      </c>
      <c r="N226" s="10">
        <v>0.31467768699999998</v>
      </c>
      <c r="O226" s="10">
        <v>0.373244146</v>
      </c>
      <c r="P226" s="10">
        <v>0</v>
      </c>
      <c r="Q226" s="10">
        <v>0.73087857700000003</v>
      </c>
      <c r="R226" s="10">
        <v>3.9240700000000003E-2</v>
      </c>
      <c r="S226" s="11">
        <v>1023</v>
      </c>
      <c r="T226" s="9">
        <v>1521</v>
      </c>
      <c r="U226" s="9">
        <v>479</v>
      </c>
      <c r="V226" s="20">
        <v>479</v>
      </c>
      <c r="W226" s="27">
        <f t="shared" si="15"/>
        <v>479000</v>
      </c>
      <c r="X226" s="27">
        <f t="shared" si="16"/>
        <v>418160</v>
      </c>
      <c r="Y226" s="28" t="str">
        <f t="shared" si="17"/>
        <v>N</v>
      </c>
      <c r="Z226" s="28" t="str">
        <f t="shared" si="18"/>
        <v>N</v>
      </c>
      <c r="AA226" s="27">
        <f t="shared" si="19"/>
        <v>60840</v>
      </c>
    </row>
    <row r="227" spans="1:27" x14ac:dyDescent="0.25">
      <c r="A227" s="7" t="s">
        <v>291</v>
      </c>
      <c r="B227" s="8" t="s">
        <v>215</v>
      </c>
      <c r="C227" s="9">
        <v>1167</v>
      </c>
      <c r="D227" s="9" t="s">
        <v>312</v>
      </c>
      <c r="E227" s="9" t="s">
        <v>312</v>
      </c>
      <c r="F227" s="9" t="s">
        <v>312</v>
      </c>
      <c r="G227" s="9" t="s">
        <v>312</v>
      </c>
      <c r="H227" s="9">
        <v>1377</v>
      </c>
      <c r="I227" s="9" t="s">
        <v>312</v>
      </c>
      <c r="J227" s="9" t="s">
        <v>312</v>
      </c>
      <c r="K227" s="9" t="s">
        <v>312</v>
      </c>
      <c r="L227" s="9" t="s">
        <v>312</v>
      </c>
      <c r="M227" s="10">
        <v>-0.18071437100000001</v>
      </c>
      <c r="N227" s="10">
        <v>-0.18071437100000001</v>
      </c>
      <c r="O227" s="9" t="s">
        <v>312</v>
      </c>
      <c r="P227" s="10" t="s">
        <v>313</v>
      </c>
      <c r="Q227" s="10">
        <v>0.11459636199999999</v>
      </c>
      <c r="R227" s="10">
        <v>2.8879700000000001E-2</v>
      </c>
      <c r="S227" s="11">
        <v>1253</v>
      </c>
      <c r="T227" s="9">
        <v>1167</v>
      </c>
      <c r="U227" s="9">
        <v>-211</v>
      </c>
      <c r="V227" s="20">
        <v>-211</v>
      </c>
      <c r="W227" s="27">
        <f t="shared" si="15"/>
        <v>-211000</v>
      </c>
      <c r="X227" s="27">
        <f t="shared" si="16"/>
        <v>-257680</v>
      </c>
      <c r="Y227" s="28" t="str">
        <f t="shared" si="17"/>
        <v>Y</v>
      </c>
      <c r="Z227" s="28" t="str">
        <f t="shared" si="18"/>
        <v>N</v>
      </c>
      <c r="AA227" s="27">
        <f t="shared" si="19"/>
        <v>46680</v>
      </c>
    </row>
    <row r="228" spans="1:27" x14ac:dyDescent="0.25">
      <c r="A228" s="7" t="s">
        <v>291</v>
      </c>
      <c r="B228" s="8" t="s">
        <v>216</v>
      </c>
      <c r="C228" s="9">
        <v>1641</v>
      </c>
      <c r="D228" s="9">
        <v>1685</v>
      </c>
      <c r="E228" s="9">
        <v>1637</v>
      </c>
      <c r="F228" s="9">
        <v>1584</v>
      </c>
      <c r="G228" s="10">
        <v>1.19887E-2</v>
      </c>
      <c r="H228" s="9">
        <v>1101</v>
      </c>
      <c r="I228" s="9">
        <v>1168</v>
      </c>
      <c r="J228" s="9">
        <v>1154</v>
      </c>
      <c r="K228" s="9">
        <v>1069</v>
      </c>
      <c r="L228" s="10">
        <v>1.01406E-2</v>
      </c>
      <c r="M228" s="10">
        <v>0.32887619099999998</v>
      </c>
      <c r="N228" s="10">
        <v>0.32887619099999998</v>
      </c>
      <c r="O228" s="10">
        <v>0.31042250500000002</v>
      </c>
      <c r="P228" s="10">
        <v>2.90815E-2</v>
      </c>
      <c r="Q228" s="10">
        <v>9.2619994999999997E-2</v>
      </c>
      <c r="R228" s="10">
        <v>6.0281099999999997E-3</v>
      </c>
      <c r="S228" s="11">
        <v>411</v>
      </c>
      <c r="T228" s="9">
        <v>1641</v>
      </c>
      <c r="U228" s="9">
        <v>540</v>
      </c>
      <c r="V228" s="20">
        <v>540</v>
      </c>
      <c r="W228" s="27">
        <f t="shared" si="15"/>
        <v>540000</v>
      </c>
      <c r="X228" s="27">
        <f t="shared" si="16"/>
        <v>474360</v>
      </c>
      <c r="Y228" s="28" t="str">
        <f t="shared" si="17"/>
        <v>N</v>
      </c>
      <c r="Z228" s="28" t="str">
        <f t="shared" si="18"/>
        <v>N</v>
      </c>
      <c r="AA228" s="27">
        <f t="shared" si="19"/>
        <v>65640</v>
      </c>
    </row>
    <row r="229" spans="1:27" x14ac:dyDescent="0.25">
      <c r="A229" s="7" t="s">
        <v>291</v>
      </c>
      <c r="B229" s="8" t="s">
        <v>217</v>
      </c>
      <c r="C229" s="9">
        <v>163</v>
      </c>
      <c r="D229" s="9">
        <v>171</v>
      </c>
      <c r="E229" s="9">
        <v>121</v>
      </c>
      <c r="F229" s="9">
        <v>13</v>
      </c>
      <c r="G229" s="10">
        <v>3.858139118</v>
      </c>
      <c r="H229" s="9">
        <v>132</v>
      </c>
      <c r="I229" s="9">
        <v>77</v>
      </c>
      <c r="J229" s="9">
        <v>62</v>
      </c>
      <c r="K229" s="9">
        <v>15</v>
      </c>
      <c r="L229" s="10">
        <v>2.6429425160000002</v>
      </c>
      <c r="M229" s="10">
        <v>0.19270247099999999</v>
      </c>
      <c r="N229" s="10">
        <v>0.19270247099999999</v>
      </c>
      <c r="O229" s="10">
        <v>0.40457482</v>
      </c>
      <c r="P229" s="10">
        <v>0</v>
      </c>
      <c r="Q229" s="10">
        <v>0</v>
      </c>
      <c r="R229" s="10">
        <v>0</v>
      </c>
      <c r="S229" s="11">
        <v>127</v>
      </c>
      <c r="T229" s="9">
        <v>163</v>
      </c>
      <c r="U229" s="9">
        <v>32</v>
      </c>
      <c r="V229" s="20">
        <v>32</v>
      </c>
      <c r="W229" s="27">
        <f t="shared" si="15"/>
        <v>32000</v>
      </c>
      <c r="X229" s="27">
        <f t="shared" si="16"/>
        <v>25480</v>
      </c>
      <c r="Y229" s="28" t="str">
        <f t="shared" si="17"/>
        <v>N</v>
      </c>
      <c r="Z229" s="28" t="str">
        <f t="shared" si="18"/>
        <v>N</v>
      </c>
      <c r="AA229" s="27">
        <f t="shared" si="19"/>
        <v>6520</v>
      </c>
    </row>
    <row r="230" spans="1:27" x14ac:dyDescent="0.25">
      <c r="A230" s="7" t="s">
        <v>291</v>
      </c>
      <c r="B230" s="8" t="s">
        <v>218</v>
      </c>
      <c r="C230" s="9">
        <v>260</v>
      </c>
      <c r="D230" s="9">
        <v>258</v>
      </c>
      <c r="E230" s="9">
        <v>291</v>
      </c>
      <c r="F230" s="9">
        <v>0</v>
      </c>
      <c r="G230" s="10" t="s">
        <v>312</v>
      </c>
      <c r="H230" s="9">
        <v>262</v>
      </c>
      <c r="I230" s="9">
        <v>258</v>
      </c>
      <c r="J230" s="9">
        <v>293</v>
      </c>
      <c r="K230" s="12">
        <v>0.4</v>
      </c>
      <c r="L230" s="10" t="s">
        <v>312</v>
      </c>
      <c r="M230" s="10">
        <v>-7.6410000000000002E-3</v>
      </c>
      <c r="N230" s="10">
        <v>-7.6410000000000002E-3</v>
      </c>
      <c r="O230" s="10">
        <v>-4.1808000000000001E-3</v>
      </c>
      <c r="P230" s="10" t="s">
        <v>313</v>
      </c>
      <c r="Q230" s="10">
        <v>1</v>
      </c>
      <c r="R230" s="10">
        <v>0</v>
      </c>
      <c r="S230" s="11">
        <v>102</v>
      </c>
      <c r="T230" s="9">
        <v>260</v>
      </c>
      <c r="U230" s="9">
        <v>-2</v>
      </c>
      <c r="V230" s="20">
        <v>-2</v>
      </c>
      <c r="W230" s="27">
        <f t="shared" si="15"/>
        <v>-2000</v>
      </c>
      <c r="X230" s="27">
        <f t="shared" si="16"/>
        <v>-12400</v>
      </c>
      <c r="Y230" s="28" t="str">
        <f t="shared" si="17"/>
        <v>Y</v>
      </c>
      <c r="Z230" s="28" t="str">
        <f t="shared" si="18"/>
        <v>N</v>
      </c>
      <c r="AA230" s="27">
        <f t="shared" si="19"/>
        <v>10400</v>
      </c>
    </row>
    <row r="231" spans="1:27" x14ac:dyDescent="0.25">
      <c r="A231" s="7" t="s">
        <v>291</v>
      </c>
      <c r="B231" s="8" t="s">
        <v>219</v>
      </c>
      <c r="C231" s="9">
        <v>3424</v>
      </c>
      <c r="D231" s="9">
        <v>3282</v>
      </c>
      <c r="E231" s="9">
        <v>3496</v>
      </c>
      <c r="F231" s="9">
        <v>3582</v>
      </c>
      <c r="G231" s="10">
        <v>-1.4709E-2</v>
      </c>
      <c r="H231" s="9">
        <v>2933</v>
      </c>
      <c r="I231" s="9">
        <v>2789</v>
      </c>
      <c r="J231" s="9">
        <v>2923</v>
      </c>
      <c r="K231" s="9">
        <v>2986</v>
      </c>
      <c r="L231" s="10">
        <v>-5.8823E-3</v>
      </c>
      <c r="M231" s="10">
        <v>0.143329448</v>
      </c>
      <c r="N231" s="10">
        <v>0.143329448</v>
      </c>
      <c r="O231" s="10">
        <v>0.15356006</v>
      </c>
      <c r="P231" s="10">
        <v>4.5736700000000002E-3</v>
      </c>
      <c r="Q231" s="10">
        <v>0.49269573300000002</v>
      </c>
      <c r="R231" s="10">
        <v>1.14851E-2</v>
      </c>
      <c r="S231" s="11">
        <v>4617</v>
      </c>
      <c r="T231" s="9">
        <v>3424</v>
      </c>
      <c r="U231" s="9">
        <v>491</v>
      </c>
      <c r="V231" s="20">
        <v>491</v>
      </c>
      <c r="W231" s="27">
        <f t="shared" si="15"/>
        <v>491000</v>
      </c>
      <c r="X231" s="27">
        <f t="shared" si="16"/>
        <v>354040</v>
      </c>
      <c r="Y231" s="28" t="str">
        <f t="shared" si="17"/>
        <v>N</v>
      </c>
      <c r="Z231" s="28" t="str">
        <f t="shared" si="18"/>
        <v>N</v>
      </c>
      <c r="AA231" s="27">
        <f t="shared" si="19"/>
        <v>136960</v>
      </c>
    </row>
    <row r="232" spans="1:27" x14ac:dyDescent="0.25">
      <c r="A232" s="7" t="s">
        <v>291</v>
      </c>
      <c r="B232" s="8" t="s">
        <v>220</v>
      </c>
      <c r="C232" s="9">
        <v>17261</v>
      </c>
      <c r="D232" s="9">
        <v>25971</v>
      </c>
      <c r="E232" s="9">
        <v>33226</v>
      </c>
      <c r="F232" s="9">
        <v>37436</v>
      </c>
      <c r="G232" s="10">
        <v>-0.179640041</v>
      </c>
      <c r="H232" s="9">
        <v>20617</v>
      </c>
      <c r="I232" s="9">
        <v>20194</v>
      </c>
      <c r="J232" s="9">
        <v>21472</v>
      </c>
      <c r="K232" s="9">
        <v>20544</v>
      </c>
      <c r="L232" s="10">
        <v>1.18859E-3</v>
      </c>
      <c r="M232" s="10">
        <v>-0.19442353700000001</v>
      </c>
      <c r="N232" s="10">
        <v>-0.19442353700000001</v>
      </c>
      <c r="O232" s="10">
        <v>0.18538495799999999</v>
      </c>
      <c r="P232" s="10">
        <v>5.6504800000000001E-2</v>
      </c>
      <c r="Q232" s="10">
        <v>0.2419056</v>
      </c>
      <c r="R232" s="10">
        <v>0</v>
      </c>
      <c r="S232" s="11">
        <v>910</v>
      </c>
      <c r="T232" s="9">
        <v>17261</v>
      </c>
      <c r="U232" s="9">
        <v>-3356</v>
      </c>
      <c r="V232" s="20">
        <v>-3356</v>
      </c>
      <c r="W232" s="27">
        <f t="shared" si="15"/>
        <v>-3356000</v>
      </c>
      <c r="X232" s="27">
        <f t="shared" si="16"/>
        <v>-4046440</v>
      </c>
      <c r="Y232" s="28" t="str">
        <f t="shared" si="17"/>
        <v>Y</v>
      </c>
      <c r="Z232" s="28" t="str">
        <f t="shared" si="18"/>
        <v>N</v>
      </c>
      <c r="AA232" s="27">
        <f t="shared" si="19"/>
        <v>690440</v>
      </c>
    </row>
    <row r="233" spans="1:27" x14ac:dyDescent="0.25">
      <c r="A233" s="7" t="s">
        <v>291</v>
      </c>
      <c r="B233" s="8" t="s">
        <v>221</v>
      </c>
      <c r="C233" s="9">
        <v>2708</v>
      </c>
      <c r="D233" s="9">
        <v>3054</v>
      </c>
      <c r="E233" s="9">
        <v>2926</v>
      </c>
      <c r="F233" s="9">
        <v>2897</v>
      </c>
      <c r="G233" s="10">
        <v>-2.1774000000000002E-2</v>
      </c>
      <c r="H233" s="9">
        <v>1525</v>
      </c>
      <c r="I233" s="9">
        <v>1606</v>
      </c>
      <c r="J233" s="9">
        <v>1564</v>
      </c>
      <c r="K233" s="9">
        <v>1537</v>
      </c>
      <c r="L233" s="10">
        <v>-2.4589999999999998E-3</v>
      </c>
      <c r="M233" s="10">
        <v>0.43664504100000001</v>
      </c>
      <c r="N233" s="10">
        <v>0.43744080600000002</v>
      </c>
      <c r="O233" s="10">
        <v>0.45968672300000002</v>
      </c>
      <c r="P233" s="10">
        <v>5.3196099999999998E-3</v>
      </c>
      <c r="Q233" s="10">
        <v>0.30006101400000001</v>
      </c>
      <c r="R233" s="10">
        <v>5.6433999999999998E-4</v>
      </c>
      <c r="S233" s="11">
        <v>4517</v>
      </c>
      <c r="T233" s="9">
        <v>2708</v>
      </c>
      <c r="U233" s="9">
        <v>1182</v>
      </c>
      <c r="V233" s="20">
        <v>1186</v>
      </c>
      <c r="W233" s="27">
        <f t="shared" si="15"/>
        <v>1186000</v>
      </c>
      <c r="X233" s="27">
        <f t="shared" si="16"/>
        <v>1077680</v>
      </c>
      <c r="Y233" s="28" t="str">
        <f t="shared" si="17"/>
        <v>N</v>
      </c>
      <c r="Z233" s="28" t="str">
        <f t="shared" si="18"/>
        <v>N</v>
      </c>
      <c r="AA233" s="27">
        <f t="shared" si="19"/>
        <v>108320</v>
      </c>
    </row>
    <row r="234" spans="1:27" x14ac:dyDescent="0.25">
      <c r="A234" s="7" t="s">
        <v>291</v>
      </c>
      <c r="B234" s="8" t="s">
        <v>222</v>
      </c>
      <c r="C234" s="9">
        <v>1547</v>
      </c>
      <c r="D234" s="9">
        <v>1462</v>
      </c>
      <c r="E234" s="9">
        <v>1267</v>
      </c>
      <c r="F234" s="9">
        <v>1222</v>
      </c>
      <c r="G234" s="10">
        <v>8.8692317000000007E-2</v>
      </c>
      <c r="H234" s="9">
        <v>896</v>
      </c>
      <c r="I234" s="9">
        <v>789</v>
      </c>
      <c r="J234" s="9">
        <v>750</v>
      </c>
      <c r="K234" s="9">
        <v>717</v>
      </c>
      <c r="L234" s="10">
        <v>8.3370183E-2</v>
      </c>
      <c r="M234" s="10">
        <v>0.42062685999999999</v>
      </c>
      <c r="N234" s="10">
        <v>0.42128160799999997</v>
      </c>
      <c r="O234" s="10">
        <v>0.43014459399999999</v>
      </c>
      <c r="P234" s="10">
        <v>5.1480800000000002E-3</v>
      </c>
      <c r="Q234" s="10">
        <v>0.27996902000000001</v>
      </c>
      <c r="R234" s="10">
        <v>0</v>
      </c>
      <c r="S234" s="11">
        <v>2456</v>
      </c>
      <c r="T234" s="9">
        <v>1547</v>
      </c>
      <c r="U234" s="9">
        <v>651</v>
      </c>
      <c r="V234" s="20">
        <v>652</v>
      </c>
      <c r="W234" s="27">
        <f t="shared" si="15"/>
        <v>652000</v>
      </c>
      <c r="X234" s="27">
        <f t="shared" si="16"/>
        <v>590120</v>
      </c>
      <c r="Y234" s="28" t="str">
        <f t="shared" si="17"/>
        <v>N</v>
      </c>
      <c r="Z234" s="28" t="str">
        <f t="shared" si="18"/>
        <v>N</v>
      </c>
      <c r="AA234" s="27">
        <f t="shared" si="19"/>
        <v>61880</v>
      </c>
    </row>
    <row r="235" spans="1:27" x14ac:dyDescent="0.25">
      <c r="A235" s="7" t="s">
        <v>291</v>
      </c>
      <c r="B235" s="8" t="s">
        <v>223</v>
      </c>
      <c r="C235" s="9">
        <v>4734</v>
      </c>
      <c r="D235" s="9">
        <v>4602</v>
      </c>
      <c r="E235" s="9">
        <v>4469</v>
      </c>
      <c r="F235" s="9">
        <v>4538</v>
      </c>
      <c r="G235" s="10">
        <v>1.4422900000000001E-2</v>
      </c>
      <c r="H235" s="9">
        <v>2129</v>
      </c>
      <c r="I235" s="9">
        <v>2053</v>
      </c>
      <c r="J235" s="9">
        <v>1982</v>
      </c>
      <c r="K235" s="9">
        <v>2057</v>
      </c>
      <c r="L235" s="10">
        <v>1.16057E-2</v>
      </c>
      <c r="M235" s="10">
        <v>0.55031786500000002</v>
      </c>
      <c r="N235" s="10">
        <v>0.55081459399999999</v>
      </c>
      <c r="O235" s="10">
        <v>0.55407954800000003</v>
      </c>
      <c r="P235" s="10">
        <v>9.9657000000000001E-4</v>
      </c>
      <c r="Q235" s="10">
        <v>0.20237434600000001</v>
      </c>
      <c r="R235" s="10">
        <v>7.3722999999999999E-5</v>
      </c>
      <c r="S235" s="11">
        <v>7601</v>
      </c>
      <c r="T235" s="9">
        <v>4734</v>
      </c>
      <c r="U235" s="9">
        <v>2605</v>
      </c>
      <c r="V235" s="20">
        <v>2610</v>
      </c>
      <c r="W235" s="27">
        <f t="shared" si="15"/>
        <v>2610000</v>
      </c>
      <c r="X235" s="27">
        <f t="shared" si="16"/>
        <v>2420640</v>
      </c>
      <c r="Y235" s="28" t="str">
        <f t="shared" si="17"/>
        <v>N</v>
      </c>
      <c r="Z235" s="28" t="str">
        <f t="shared" si="18"/>
        <v>N</v>
      </c>
      <c r="AA235" s="27">
        <f t="shared" si="19"/>
        <v>189360</v>
      </c>
    </row>
    <row r="236" spans="1:27" x14ac:dyDescent="0.25">
      <c r="A236" s="7" t="s">
        <v>291</v>
      </c>
      <c r="B236" s="8" t="s">
        <v>224</v>
      </c>
      <c r="C236" s="9">
        <v>7572</v>
      </c>
      <c r="D236" s="9">
        <v>6929</v>
      </c>
      <c r="E236" s="9">
        <v>7640</v>
      </c>
      <c r="F236" s="9">
        <v>6518</v>
      </c>
      <c r="G236" s="10">
        <v>5.3927900000000001E-2</v>
      </c>
      <c r="H236" s="9">
        <v>4702</v>
      </c>
      <c r="I236" s="9">
        <v>6689</v>
      </c>
      <c r="J236" s="9">
        <v>7626</v>
      </c>
      <c r="K236" s="9">
        <v>6776</v>
      </c>
      <c r="L236" s="10">
        <v>-0.10199082299999999</v>
      </c>
      <c r="M236" s="10">
        <v>0.37902693300000001</v>
      </c>
      <c r="N236" s="10">
        <v>0.38217002799999999</v>
      </c>
      <c r="O236" s="10">
        <v>0.174835301</v>
      </c>
      <c r="P236" s="10">
        <v>0</v>
      </c>
      <c r="Q236" s="10">
        <v>0</v>
      </c>
      <c r="R236" s="10">
        <v>0</v>
      </c>
      <c r="S236" s="11">
        <v>4691</v>
      </c>
      <c r="T236" s="9">
        <v>7573</v>
      </c>
      <c r="U236" s="9">
        <v>2870</v>
      </c>
      <c r="V236" s="20">
        <v>2909</v>
      </c>
      <c r="W236" s="27">
        <f t="shared" si="15"/>
        <v>2909000</v>
      </c>
      <c r="X236" s="27">
        <f t="shared" si="16"/>
        <v>2606080</v>
      </c>
      <c r="Y236" s="28" t="str">
        <f t="shared" si="17"/>
        <v>N</v>
      </c>
      <c r="Z236" s="28" t="str">
        <f t="shared" si="18"/>
        <v>N</v>
      </c>
      <c r="AA236" s="27">
        <f t="shared" si="19"/>
        <v>302920</v>
      </c>
    </row>
    <row r="237" spans="1:27" x14ac:dyDescent="0.25">
      <c r="A237" s="7" t="s">
        <v>291</v>
      </c>
      <c r="B237" s="8" t="s">
        <v>225</v>
      </c>
      <c r="C237" s="9">
        <v>13052</v>
      </c>
      <c r="D237" s="9">
        <v>11340</v>
      </c>
      <c r="E237" s="9">
        <v>11432</v>
      </c>
      <c r="F237" s="9">
        <v>11106</v>
      </c>
      <c r="G237" s="10">
        <v>5.8409099999999999E-2</v>
      </c>
      <c r="H237" s="9">
        <v>11125</v>
      </c>
      <c r="I237" s="9">
        <v>10108</v>
      </c>
      <c r="J237" s="9">
        <v>9904</v>
      </c>
      <c r="K237" s="9">
        <v>9054</v>
      </c>
      <c r="L237" s="10">
        <v>7.6236110999999995E-2</v>
      </c>
      <c r="M237" s="10">
        <v>0.15472163899999999</v>
      </c>
      <c r="N237" s="10">
        <v>0.15472163899999999</v>
      </c>
      <c r="O237" s="10">
        <v>0.13349993900000001</v>
      </c>
      <c r="P237" s="10">
        <v>1.23795E-3</v>
      </c>
      <c r="Q237" s="10">
        <v>0.59416755099999996</v>
      </c>
      <c r="R237" s="10">
        <v>1.42024E-2</v>
      </c>
      <c r="S237" s="11">
        <v>8107</v>
      </c>
      <c r="T237" s="9">
        <v>13161</v>
      </c>
      <c r="U237" s="9">
        <v>2036</v>
      </c>
      <c r="V237" s="20">
        <v>2036</v>
      </c>
      <c r="W237" s="27">
        <f t="shared" si="15"/>
        <v>2036000</v>
      </c>
      <c r="X237" s="27">
        <f t="shared" si="16"/>
        <v>1509560</v>
      </c>
      <c r="Y237" s="28" t="str">
        <f t="shared" si="17"/>
        <v>N</v>
      </c>
      <c r="Z237" s="28" t="str">
        <f t="shared" si="18"/>
        <v>N</v>
      </c>
      <c r="AA237" s="27">
        <f t="shared" si="19"/>
        <v>526440</v>
      </c>
    </row>
    <row r="238" spans="1:27" x14ac:dyDescent="0.25">
      <c r="A238" s="7" t="s">
        <v>291</v>
      </c>
      <c r="B238" s="8" t="s">
        <v>226</v>
      </c>
      <c r="C238" s="9">
        <v>8388</v>
      </c>
      <c r="D238" s="9">
        <v>7036</v>
      </c>
      <c r="E238" s="9">
        <v>5276</v>
      </c>
      <c r="F238" s="9">
        <v>4520</v>
      </c>
      <c r="G238" s="10">
        <v>0.28530383300000001</v>
      </c>
      <c r="H238" s="9">
        <v>6645</v>
      </c>
      <c r="I238" s="9">
        <v>5046</v>
      </c>
      <c r="J238" s="9">
        <v>3595</v>
      </c>
      <c r="K238" s="9">
        <v>3401</v>
      </c>
      <c r="L238" s="10">
        <v>0.31786118299999999</v>
      </c>
      <c r="M238" s="10">
        <v>0.20787539099999999</v>
      </c>
      <c r="N238" s="10">
        <v>0.20787539099999999</v>
      </c>
      <c r="O238" s="10">
        <v>0.26152460399999999</v>
      </c>
      <c r="P238" s="10">
        <v>0</v>
      </c>
      <c r="Q238" s="10">
        <v>0.37845599299999999</v>
      </c>
      <c r="R238" s="10">
        <v>0</v>
      </c>
      <c r="S238" s="11">
        <v>6814</v>
      </c>
      <c r="T238" s="9">
        <v>8388</v>
      </c>
      <c r="U238" s="9">
        <v>1744</v>
      </c>
      <c r="V238" s="20">
        <v>1744</v>
      </c>
      <c r="W238" s="27">
        <f t="shared" si="15"/>
        <v>1744000</v>
      </c>
      <c r="X238" s="27">
        <f t="shared" si="16"/>
        <v>1408480</v>
      </c>
      <c r="Y238" s="28" t="str">
        <f t="shared" si="17"/>
        <v>N</v>
      </c>
      <c r="Z238" s="28" t="str">
        <f t="shared" si="18"/>
        <v>N</v>
      </c>
      <c r="AA238" s="27">
        <f t="shared" si="19"/>
        <v>335520</v>
      </c>
    </row>
    <row r="239" spans="1:27" x14ac:dyDescent="0.25">
      <c r="A239" s="7" t="s">
        <v>291</v>
      </c>
      <c r="B239" s="8" t="s">
        <v>227</v>
      </c>
      <c r="C239" s="9">
        <v>545</v>
      </c>
      <c r="D239" s="9" t="s">
        <v>312</v>
      </c>
      <c r="E239" s="9" t="s">
        <v>312</v>
      </c>
      <c r="F239" s="9" t="s">
        <v>312</v>
      </c>
      <c r="G239" s="9" t="s">
        <v>312</v>
      </c>
      <c r="H239" s="9">
        <v>1327</v>
      </c>
      <c r="I239" s="9" t="s">
        <v>312</v>
      </c>
      <c r="J239" s="9" t="s">
        <v>312</v>
      </c>
      <c r="K239" s="9" t="s">
        <v>312</v>
      </c>
      <c r="L239" s="9" t="s">
        <v>312</v>
      </c>
      <c r="M239" s="10">
        <v>-1.4363692429999999</v>
      </c>
      <c r="N239" s="10">
        <v>-1.4363692429999999</v>
      </c>
      <c r="O239" s="9" t="s">
        <v>312</v>
      </c>
      <c r="P239" s="10">
        <v>0</v>
      </c>
      <c r="Q239" s="10">
        <v>0.63999867799999999</v>
      </c>
      <c r="R239" s="10">
        <v>4.0000099999999997E-2</v>
      </c>
      <c r="S239" s="11">
        <v>58</v>
      </c>
      <c r="T239" s="9">
        <v>545</v>
      </c>
      <c r="U239" s="9">
        <v>-783</v>
      </c>
      <c r="V239" s="20">
        <v>-783</v>
      </c>
      <c r="W239" s="27">
        <f t="shared" si="15"/>
        <v>-783000</v>
      </c>
      <c r="X239" s="27">
        <f t="shared" si="16"/>
        <v>-804800</v>
      </c>
      <c r="Y239" s="28" t="str">
        <f t="shared" si="17"/>
        <v>Y</v>
      </c>
      <c r="Z239" s="28" t="str">
        <f t="shared" si="18"/>
        <v>N</v>
      </c>
      <c r="AA239" s="27">
        <f t="shared" si="19"/>
        <v>21800</v>
      </c>
    </row>
    <row r="240" spans="1:27" x14ac:dyDescent="0.25">
      <c r="A240" s="7" t="s">
        <v>291</v>
      </c>
      <c r="B240" s="8" t="s">
        <v>228</v>
      </c>
      <c r="C240" s="9">
        <v>2164</v>
      </c>
      <c r="D240" s="9">
        <v>2187</v>
      </c>
      <c r="E240" s="9">
        <v>2191</v>
      </c>
      <c r="F240" s="9">
        <v>2216</v>
      </c>
      <c r="G240" s="10">
        <v>-7.8510000000000003E-3</v>
      </c>
      <c r="H240" s="9">
        <v>2039</v>
      </c>
      <c r="I240" s="9">
        <v>1957</v>
      </c>
      <c r="J240" s="9">
        <v>1959</v>
      </c>
      <c r="K240" s="9">
        <v>1959</v>
      </c>
      <c r="L240" s="10">
        <v>1.35309E-2</v>
      </c>
      <c r="M240" s="10">
        <v>5.7981600000000001E-2</v>
      </c>
      <c r="N240" s="10">
        <v>5.7981600000000001E-2</v>
      </c>
      <c r="O240" s="10">
        <v>8.9816546999999997E-2</v>
      </c>
      <c r="P240" s="10">
        <v>1.2492600000000001E-3</v>
      </c>
      <c r="Q240" s="10">
        <v>0.59505391399999996</v>
      </c>
      <c r="R240" s="10">
        <v>3.4916099999999999E-2</v>
      </c>
      <c r="S240" s="11">
        <v>2394</v>
      </c>
      <c r="T240" s="9">
        <v>2164</v>
      </c>
      <c r="U240" s="9">
        <v>125</v>
      </c>
      <c r="V240" s="20">
        <v>125</v>
      </c>
      <c r="W240" s="27">
        <f t="shared" si="15"/>
        <v>125000</v>
      </c>
      <c r="X240" s="27">
        <f t="shared" si="16"/>
        <v>38440</v>
      </c>
      <c r="Y240" s="28" t="str">
        <f t="shared" si="17"/>
        <v>N</v>
      </c>
      <c r="Z240" s="28" t="str">
        <f t="shared" si="18"/>
        <v>N</v>
      </c>
      <c r="AA240" s="27">
        <f t="shared" si="19"/>
        <v>86560</v>
      </c>
    </row>
    <row r="241" spans="1:27" x14ac:dyDescent="0.25">
      <c r="A241" s="7" t="s">
        <v>291</v>
      </c>
      <c r="B241" s="8" t="s">
        <v>229</v>
      </c>
      <c r="C241" s="9">
        <v>8987</v>
      </c>
      <c r="D241" s="9">
        <v>8418</v>
      </c>
      <c r="E241" s="9">
        <v>8244</v>
      </c>
      <c r="F241" s="9">
        <v>7604</v>
      </c>
      <c r="G241" s="10">
        <v>6.0627300000000002E-2</v>
      </c>
      <c r="H241" s="9">
        <v>6207</v>
      </c>
      <c r="I241" s="9">
        <v>6311</v>
      </c>
      <c r="J241" s="9">
        <v>6345</v>
      </c>
      <c r="K241" s="9">
        <v>6477</v>
      </c>
      <c r="L241" s="10">
        <v>-1.3896E-2</v>
      </c>
      <c r="M241" s="10">
        <v>0.30931388100000001</v>
      </c>
      <c r="N241" s="10">
        <v>0.31054116599999998</v>
      </c>
      <c r="O241" s="10">
        <v>0.26710279799999997</v>
      </c>
      <c r="P241" s="10">
        <v>2.1257899999999998E-3</v>
      </c>
      <c r="Q241" s="10">
        <v>0.228066874</v>
      </c>
      <c r="R241" s="10">
        <v>0</v>
      </c>
      <c r="S241" s="11">
        <v>7137</v>
      </c>
      <c r="T241" s="9">
        <v>8987</v>
      </c>
      <c r="U241" s="9">
        <v>2780</v>
      </c>
      <c r="V241" s="20">
        <v>2796</v>
      </c>
      <c r="W241" s="27">
        <f t="shared" si="15"/>
        <v>2796000</v>
      </c>
      <c r="X241" s="27">
        <f t="shared" si="16"/>
        <v>2436520</v>
      </c>
      <c r="Y241" s="28" t="str">
        <f t="shared" si="17"/>
        <v>N</v>
      </c>
      <c r="Z241" s="28" t="str">
        <f t="shared" si="18"/>
        <v>N</v>
      </c>
      <c r="AA241" s="27">
        <f t="shared" si="19"/>
        <v>359480</v>
      </c>
    </row>
    <row r="242" spans="1:27" x14ac:dyDescent="0.25">
      <c r="A242" s="7" t="s">
        <v>291</v>
      </c>
      <c r="B242" s="8" t="s">
        <v>230</v>
      </c>
      <c r="C242" s="9">
        <v>6270</v>
      </c>
      <c r="D242" s="9" t="s">
        <v>312</v>
      </c>
      <c r="E242" s="9" t="s">
        <v>312</v>
      </c>
      <c r="F242" s="9" t="s">
        <v>312</v>
      </c>
      <c r="G242" s="9" t="s">
        <v>312</v>
      </c>
      <c r="H242" s="9">
        <v>6213</v>
      </c>
      <c r="I242" s="9" t="s">
        <v>312</v>
      </c>
      <c r="J242" s="9" t="s">
        <v>312</v>
      </c>
      <c r="K242" s="9" t="s">
        <v>312</v>
      </c>
      <c r="L242" s="9" t="s">
        <v>312</v>
      </c>
      <c r="M242" s="10">
        <v>9.0541000000000007E-3</v>
      </c>
      <c r="N242" s="10">
        <v>9.0541000000000007E-3</v>
      </c>
      <c r="O242" s="9" t="s">
        <v>312</v>
      </c>
      <c r="P242" s="10">
        <v>4.9132799999999999E-3</v>
      </c>
      <c r="Q242" s="10">
        <v>6.4340910000000001E-2</v>
      </c>
      <c r="R242" s="10">
        <v>0</v>
      </c>
      <c r="S242" s="11">
        <v>1432</v>
      </c>
      <c r="T242" s="9">
        <v>6270</v>
      </c>
      <c r="U242" s="9">
        <v>57</v>
      </c>
      <c r="V242" s="20">
        <v>57</v>
      </c>
      <c r="W242" s="27">
        <f t="shared" si="15"/>
        <v>57000</v>
      </c>
      <c r="X242" s="27">
        <f t="shared" si="16"/>
        <v>-193800</v>
      </c>
      <c r="Y242" s="28" t="str">
        <f t="shared" si="17"/>
        <v>Y</v>
      </c>
      <c r="Z242" s="28" t="str">
        <f t="shared" si="18"/>
        <v>Y</v>
      </c>
      <c r="AA242" s="27">
        <f t="shared" si="19"/>
        <v>250800</v>
      </c>
    </row>
    <row r="243" spans="1:27" x14ac:dyDescent="0.25">
      <c r="A243" s="7" t="s">
        <v>291</v>
      </c>
      <c r="B243" s="8" t="s">
        <v>231</v>
      </c>
      <c r="C243" s="9">
        <v>1288</v>
      </c>
      <c r="D243" s="9">
        <v>1245</v>
      </c>
      <c r="E243" s="9">
        <v>918</v>
      </c>
      <c r="F243" s="9">
        <v>378</v>
      </c>
      <c r="G243" s="10">
        <v>0.80284240299999998</v>
      </c>
      <c r="H243" s="9">
        <v>788</v>
      </c>
      <c r="I243" s="9">
        <v>694</v>
      </c>
      <c r="J243" s="9">
        <v>612</v>
      </c>
      <c r="K243" s="9">
        <v>438</v>
      </c>
      <c r="L243" s="10">
        <v>0.26598635700000001</v>
      </c>
      <c r="M243" s="10">
        <v>0.38823844600000001</v>
      </c>
      <c r="N243" s="10">
        <v>0.38823844600000001</v>
      </c>
      <c r="O243" s="10">
        <v>0.39329401000000003</v>
      </c>
      <c r="P243" s="10">
        <v>0</v>
      </c>
      <c r="Q243" s="10">
        <v>0.34693882399999998</v>
      </c>
      <c r="R243" s="10">
        <v>0.102040784</v>
      </c>
      <c r="S243" s="11">
        <v>2089</v>
      </c>
      <c r="T243" s="9">
        <v>1288</v>
      </c>
      <c r="U243" s="9">
        <v>500</v>
      </c>
      <c r="V243" s="20">
        <v>500</v>
      </c>
      <c r="W243" s="27">
        <f t="shared" si="15"/>
        <v>500000</v>
      </c>
      <c r="X243" s="27">
        <f t="shared" si="16"/>
        <v>448480</v>
      </c>
      <c r="Y243" s="28" t="str">
        <f t="shared" si="17"/>
        <v>N</v>
      </c>
      <c r="Z243" s="28" t="str">
        <f t="shared" si="18"/>
        <v>N</v>
      </c>
      <c r="AA243" s="27">
        <f t="shared" si="19"/>
        <v>51520</v>
      </c>
    </row>
    <row r="244" spans="1:27" x14ac:dyDescent="0.25">
      <c r="A244" s="7" t="s">
        <v>291</v>
      </c>
      <c r="B244" s="8" t="s">
        <v>232</v>
      </c>
      <c r="C244" s="9">
        <v>6717</v>
      </c>
      <c r="D244" s="9">
        <v>6465</v>
      </c>
      <c r="E244" s="9">
        <v>6593</v>
      </c>
      <c r="F244" s="9">
        <v>6603</v>
      </c>
      <c r="G244" s="10">
        <v>5.7412399999999999E-3</v>
      </c>
      <c r="H244" s="9">
        <v>6324</v>
      </c>
      <c r="I244" s="9">
        <v>6179</v>
      </c>
      <c r="J244" s="9">
        <v>6277</v>
      </c>
      <c r="K244" s="9">
        <v>6164</v>
      </c>
      <c r="L244" s="10">
        <v>8.6779000000000005E-3</v>
      </c>
      <c r="M244" s="10">
        <v>5.9371199999999999E-2</v>
      </c>
      <c r="N244" s="10">
        <v>5.9782000000000002E-2</v>
      </c>
      <c r="O244" s="10">
        <v>5.05163E-2</v>
      </c>
      <c r="P244" s="10">
        <v>4.1767599999999998E-3</v>
      </c>
      <c r="Q244" s="10">
        <v>0.184516975</v>
      </c>
      <c r="R244" s="10">
        <v>7.9062000000000004E-3</v>
      </c>
      <c r="S244" s="11">
        <v>4312</v>
      </c>
      <c r="T244" s="9">
        <v>6723</v>
      </c>
      <c r="U244" s="9">
        <v>399</v>
      </c>
      <c r="V244" s="20">
        <v>402</v>
      </c>
      <c r="W244" s="27">
        <f t="shared" si="15"/>
        <v>402000</v>
      </c>
      <c r="X244" s="27">
        <f t="shared" si="16"/>
        <v>133080</v>
      </c>
      <c r="Y244" s="28" t="str">
        <f t="shared" si="17"/>
        <v>N</v>
      </c>
      <c r="Z244" s="28" t="str">
        <f t="shared" si="18"/>
        <v>N</v>
      </c>
      <c r="AA244" s="27">
        <f t="shared" si="19"/>
        <v>268920</v>
      </c>
    </row>
    <row r="245" spans="1:27" x14ac:dyDescent="0.25">
      <c r="A245" s="7" t="s">
        <v>291</v>
      </c>
      <c r="B245" s="8" t="s">
        <v>233</v>
      </c>
      <c r="C245" s="9">
        <v>5733</v>
      </c>
      <c r="D245" s="9">
        <v>4852</v>
      </c>
      <c r="E245" s="9">
        <v>2375</v>
      </c>
      <c r="F245" s="9">
        <v>2418</v>
      </c>
      <c r="G245" s="10">
        <v>0.45695971400000002</v>
      </c>
      <c r="H245" s="9">
        <v>2919</v>
      </c>
      <c r="I245" s="9">
        <v>2516</v>
      </c>
      <c r="J245" s="9">
        <v>3909</v>
      </c>
      <c r="K245" s="9">
        <v>3689</v>
      </c>
      <c r="L245" s="10">
        <v>-6.9526497000000007E-2</v>
      </c>
      <c r="M245" s="10">
        <v>0.49076916100000001</v>
      </c>
      <c r="N245" s="10">
        <v>0.49076916100000001</v>
      </c>
      <c r="O245" s="10">
        <v>0.27900654899999999</v>
      </c>
      <c r="P245" s="10">
        <v>6.0452300000000004E-3</v>
      </c>
      <c r="Q245" s="10">
        <v>0.13025504800000001</v>
      </c>
      <c r="R245" s="10">
        <v>1.03126E-2</v>
      </c>
      <c r="S245" s="11">
        <v>5293</v>
      </c>
      <c r="T245" s="9">
        <v>5733</v>
      </c>
      <c r="U245" s="9">
        <v>2814</v>
      </c>
      <c r="V245" s="20">
        <v>2814</v>
      </c>
      <c r="W245" s="27">
        <f t="shared" si="15"/>
        <v>2814000</v>
      </c>
      <c r="X245" s="27">
        <f t="shared" si="16"/>
        <v>2584680</v>
      </c>
      <c r="Y245" s="28" t="str">
        <f t="shared" si="17"/>
        <v>N</v>
      </c>
      <c r="Z245" s="28" t="str">
        <f t="shared" si="18"/>
        <v>N</v>
      </c>
      <c r="AA245" s="27">
        <f t="shared" si="19"/>
        <v>229320</v>
      </c>
    </row>
    <row r="246" spans="1:27" x14ac:dyDescent="0.25">
      <c r="A246" s="7" t="s">
        <v>291</v>
      </c>
      <c r="B246" s="8" t="s">
        <v>234</v>
      </c>
      <c r="C246" s="9">
        <v>2451</v>
      </c>
      <c r="D246" s="9">
        <v>2245</v>
      </c>
      <c r="E246" s="9">
        <v>2000</v>
      </c>
      <c r="F246" s="9" t="s">
        <v>313</v>
      </c>
      <c r="G246" s="10" t="s">
        <v>313</v>
      </c>
      <c r="H246" s="9">
        <v>2302</v>
      </c>
      <c r="I246" s="9">
        <v>2064</v>
      </c>
      <c r="J246" s="9">
        <v>1951</v>
      </c>
      <c r="K246" s="9" t="s">
        <v>313</v>
      </c>
      <c r="L246" s="9" t="s">
        <v>313</v>
      </c>
      <c r="M246" s="10">
        <v>6.1070899999999997E-2</v>
      </c>
      <c r="N246" s="10">
        <v>6.1070899999999997E-2</v>
      </c>
      <c r="O246" s="10">
        <v>5.7566399999999997E-2</v>
      </c>
      <c r="P246" s="10">
        <v>0</v>
      </c>
      <c r="Q246" s="10">
        <v>0</v>
      </c>
      <c r="R246" s="10">
        <v>0</v>
      </c>
      <c r="S246" s="11">
        <v>384</v>
      </c>
      <c r="T246" s="9">
        <v>2451</v>
      </c>
      <c r="U246" s="9">
        <v>150</v>
      </c>
      <c r="V246" s="20">
        <v>150</v>
      </c>
      <c r="W246" s="27">
        <f t="shared" si="15"/>
        <v>150000</v>
      </c>
      <c r="X246" s="27">
        <f t="shared" si="16"/>
        <v>51960</v>
      </c>
      <c r="Y246" s="28" t="str">
        <f t="shared" si="17"/>
        <v>N</v>
      </c>
      <c r="Z246" s="28" t="str">
        <f t="shared" si="18"/>
        <v>N</v>
      </c>
      <c r="AA246" s="27">
        <f t="shared" si="19"/>
        <v>98040</v>
      </c>
    </row>
    <row r="247" spans="1:27" x14ac:dyDescent="0.25">
      <c r="A247" s="7" t="s">
        <v>291</v>
      </c>
      <c r="B247" s="8" t="s">
        <v>235</v>
      </c>
      <c r="C247" s="9">
        <v>266</v>
      </c>
      <c r="D247" s="9">
        <v>302</v>
      </c>
      <c r="E247" s="9">
        <v>547</v>
      </c>
      <c r="F247" s="9" t="s">
        <v>313</v>
      </c>
      <c r="G247" s="9" t="s">
        <v>313</v>
      </c>
      <c r="H247" s="9">
        <v>268</v>
      </c>
      <c r="I247" s="9">
        <v>301</v>
      </c>
      <c r="J247" s="9">
        <v>547</v>
      </c>
      <c r="K247" s="9" t="s">
        <v>313</v>
      </c>
      <c r="L247" s="9" t="s">
        <v>313</v>
      </c>
      <c r="M247" s="10">
        <v>-5.7841999999999998E-3</v>
      </c>
      <c r="N247" s="10">
        <v>-5.7841999999999998E-3</v>
      </c>
      <c r="O247" s="10">
        <v>-8.2032999999999997E-4</v>
      </c>
      <c r="P247" s="10">
        <v>0</v>
      </c>
      <c r="Q247" s="10">
        <v>0</v>
      </c>
      <c r="R247" s="10">
        <v>0</v>
      </c>
      <c r="S247" s="11">
        <v>21</v>
      </c>
      <c r="T247" s="9">
        <v>266</v>
      </c>
      <c r="U247" s="9">
        <v>-2</v>
      </c>
      <c r="V247" s="20">
        <v>-2</v>
      </c>
      <c r="W247" s="27">
        <f t="shared" si="15"/>
        <v>-2000</v>
      </c>
      <c r="X247" s="27">
        <f t="shared" si="16"/>
        <v>-12640</v>
      </c>
      <c r="Y247" s="28" t="str">
        <f t="shared" si="17"/>
        <v>Y</v>
      </c>
      <c r="Z247" s="28" t="str">
        <f t="shared" si="18"/>
        <v>N</v>
      </c>
      <c r="AA247" s="27">
        <f t="shared" si="19"/>
        <v>10640</v>
      </c>
    </row>
    <row r="248" spans="1:27" x14ac:dyDescent="0.25">
      <c r="A248" s="7" t="s">
        <v>291</v>
      </c>
      <c r="B248" s="8" t="s">
        <v>236</v>
      </c>
      <c r="C248" s="9">
        <v>3544</v>
      </c>
      <c r="D248" s="9">
        <v>4489</v>
      </c>
      <c r="E248" s="9">
        <v>4874</v>
      </c>
      <c r="F248" s="9">
        <v>6252</v>
      </c>
      <c r="G248" s="10">
        <v>-0.14437246300000001</v>
      </c>
      <c r="H248" s="9">
        <v>3246</v>
      </c>
      <c r="I248" s="9">
        <v>3976</v>
      </c>
      <c r="J248" s="9">
        <v>4390</v>
      </c>
      <c r="K248" s="9">
        <v>5856</v>
      </c>
      <c r="L248" s="10">
        <v>-0.148552882</v>
      </c>
      <c r="M248" s="10">
        <v>8.4080690999999999E-2</v>
      </c>
      <c r="N248" s="10">
        <v>8.4080690999999999E-2</v>
      </c>
      <c r="O248" s="10">
        <v>0.100371962</v>
      </c>
      <c r="P248" s="10">
        <v>1.42211E-2</v>
      </c>
      <c r="Q248" s="10">
        <v>0.291602625</v>
      </c>
      <c r="R248" s="10">
        <v>1.9382699999999999E-2</v>
      </c>
      <c r="S248" s="11">
        <v>1613</v>
      </c>
      <c r="T248" s="9">
        <v>3544</v>
      </c>
      <c r="U248" s="9">
        <v>298</v>
      </c>
      <c r="V248" s="20">
        <v>298</v>
      </c>
      <c r="W248" s="27">
        <f t="shared" si="15"/>
        <v>298000</v>
      </c>
      <c r="X248" s="27">
        <f t="shared" si="16"/>
        <v>156240</v>
      </c>
      <c r="Y248" s="28" t="str">
        <f t="shared" si="17"/>
        <v>N</v>
      </c>
      <c r="Z248" s="28" t="str">
        <f t="shared" si="18"/>
        <v>N</v>
      </c>
      <c r="AA248" s="27">
        <f t="shared" si="19"/>
        <v>141760</v>
      </c>
    </row>
    <row r="249" spans="1:27" x14ac:dyDescent="0.25">
      <c r="A249" s="7" t="s">
        <v>291</v>
      </c>
      <c r="B249" s="8" t="s">
        <v>237</v>
      </c>
      <c r="C249" s="9">
        <v>3302</v>
      </c>
      <c r="D249" s="9">
        <v>4270</v>
      </c>
      <c r="E249" s="9">
        <v>4077</v>
      </c>
      <c r="F249" s="9">
        <v>3322</v>
      </c>
      <c r="G249" s="10">
        <v>-2.0230999999999999E-3</v>
      </c>
      <c r="H249" s="9">
        <v>2744</v>
      </c>
      <c r="I249" s="9">
        <v>3573</v>
      </c>
      <c r="J249" s="9">
        <v>3394</v>
      </c>
      <c r="K249" s="9">
        <v>2900</v>
      </c>
      <c r="L249" s="10">
        <v>-1.7964999999999998E-2</v>
      </c>
      <c r="M249" s="10">
        <v>0.169153418</v>
      </c>
      <c r="N249" s="10">
        <v>0.169153418</v>
      </c>
      <c r="O249" s="10">
        <v>0.166458779</v>
      </c>
      <c r="P249" s="10">
        <v>1.1230499999999999E-2</v>
      </c>
      <c r="Q249" s="10">
        <v>0.33431983799999998</v>
      </c>
      <c r="R249" s="10">
        <v>3.6398399999999997E-2</v>
      </c>
      <c r="S249" s="11">
        <v>1663</v>
      </c>
      <c r="T249" s="9">
        <v>3302</v>
      </c>
      <c r="U249" s="9">
        <v>559</v>
      </c>
      <c r="V249" s="20">
        <v>559</v>
      </c>
      <c r="W249" s="27">
        <f t="shared" si="15"/>
        <v>559000</v>
      </c>
      <c r="X249" s="27">
        <f t="shared" si="16"/>
        <v>426920</v>
      </c>
      <c r="Y249" s="28" t="str">
        <f t="shared" si="17"/>
        <v>N</v>
      </c>
      <c r="Z249" s="28" t="str">
        <f t="shared" si="18"/>
        <v>N</v>
      </c>
      <c r="AA249" s="27">
        <f t="shared" si="19"/>
        <v>132080</v>
      </c>
    </row>
    <row r="250" spans="1:27" x14ac:dyDescent="0.25">
      <c r="A250" s="7" t="s">
        <v>291</v>
      </c>
      <c r="B250" s="8" t="s">
        <v>238</v>
      </c>
      <c r="C250" s="9">
        <v>1003</v>
      </c>
      <c r="D250" s="9">
        <v>2174</v>
      </c>
      <c r="E250" s="9">
        <v>4881</v>
      </c>
      <c r="F250" s="9">
        <v>5349</v>
      </c>
      <c r="G250" s="10">
        <v>-0.27082571100000002</v>
      </c>
      <c r="H250" s="9">
        <v>1674</v>
      </c>
      <c r="I250" s="9">
        <v>2575</v>
      </c>
      <c r="J250" s="9">
        <v>4521</v>
      </c>
      <c r="K250" s="9">
        <v>4688</v>
      </c>
      <c r="L250" s="10">
        <v>-0.21433189699999999</v>
      </c>
      <c r="M250" s="10">
        <v>-0.66853731500000002</v>
      </c>
      <c r="N250" s="10">
        <v>-0.66853731500000002</v>
      </c>
      <c r="O250" s="10">
        <v>-8.8381673999999993E-2</v>
      </c>
      <c r="P250" s="10">
        <v>1.4046899999999999E-2</v>
      </c>
      <c r="Q250" s="10">
        <v>5.43528E-2</v>
      </c>
      <c r="R250" s="10">
        <v>6.24971E-2</v>
      </c>
      <c r="S250" s="11">
        <v>402</v>
      </c>
      <c r="T250" s="9">
        <v>1003</v>
      </c>
      <c r="U250" s="9">
        <v>-671</v>
      </c>
      <c r="V250" s="20">
        <v>-671</v>
      </c>
      <c r="W250" s="27">
        <f t="shared" si="15"/>
        <v>-671000</v>
      </c>
      <c r="X250" s="27">
        <f t="shared" si="16"/>
        <v>-711120</v>
      </c>
      <c r="Y250" s="28" t="str">
        <f t="shared" si="17"/>
        <v>Y</v>
      </c>
      <c r="Z250" s="28" t="str">
        <f t="shared" si="18"/>
        <v>N</v>
      </c>
      <c r="AA250" s="27">
        <f t="shared" si="19"/>
        <v>40120</v>
      </c>
    </row>
    <row r="251" spans="1:27" x14ac:dyDescent="0.25">
      <c r="A251" s="7" t="s">
        <v>291</v>
      </c>
      <c r="B251" s="8" t="s">
        <v>239</v>
      </c>
      <c r="C251" s="9">
        <v>255</v>
      </c>
      <c r="D251" s="9">
        <v>252</v>
      </c>
      <c r="E251" s="9" t="s">
        <v>313</v>
      </c>
      <c r="F251" s="9" t="s">
        <v>313</v>
      </c>
      <c r="G251" s="9" t="s">
        <v>313</v>
      </c>
      <c r="H251" s="9">
        <v>251</v>
      </c>
      <c r="I251" s="9">
        <v>226</v>
      </c>
      <c r="J251" s="9" t="s">
        <v>313</v>
      </c>
      <c r="K251" s="9" t="s">
        <v>313</v>
      </c>
      <c r="L251" s="9" t="s">
        <v>313</v>
      </c>
      <c r="M251" s="10">
        <v>1.5929100000000002E-2</v>
      </c>
      <c r="N251" s="10">
        <v>1.5929100000000002E-2</v>
      </c>
      <c r="O251" s="9" t="s">
        <v>313</v>
      </c>
      <c r="P251" s="9" t="s">
        <v>313</v>
      </c>
      <c r="Q251" s="10">
        <v>0</v>
      </c>
      <c r="R251" s="10">
        <v>0</v>
      </c>
      <c r="S251" s="11">
        <v>119</v>
      </c>
      <c r="T251" s="9">
        <v>255</v>
      </c>
      <c r="U251" s="9">
        <v>4</v>
      </c>
      <c r="V251" s="20">
        <v>4</v>
      </c>
      <c r="W251" s="27">
        <f t="shared" si="15"/>
        <v>4000</v>
      </c>
      <c r="X251" s="27">
        <f t="shared" si="16"/>
        <v>-6200</v>
      </c>
      <c r="Y251" s="28" t="str">
        <f t="shared" si="17"/>
        <v>Y</v>
      </c>
      <c r="Z251" s="28" t="str">
        <f t="shared" si="18"/>
        <v>Y</v>
      </c>
      <c r="AA251" s="27">
        <f t="shared" si="19"/>
        <v>10200</v>
      </c>
    </row>
    <row r="252" spans="1:27" x14ac:dyDescent="0.25">
      <c r="A252" s="7" t="s">
        <v>291</v>
      </c>
      <c r="B252" s="8" t="s">
        <v>240</v>
      </c>
      <c r="C252" s="9">
        <v>1259</v>
      </c>
      <c r="D252" s="9">
        <v>1929</v>
      </c>
      <c r="E252" s="9">
        <v>1779</v>
      </c>
      <c r="F252" s="9">
        <v>2052</v>
      </c>
      <c r="G252" s="10" t="s">
        <v>312</v>
      </c>
      <c r="H252" s="9">
        <v>1140</v>
      </c>
      <c r="I252" s="9">
        <v>1575</v>
      </c>
      <c r="J252" s="9">
        <v>1377</v>
      </c>
      <c r="K252" s="9">
        <v>1203</v>
      </c>
      <c r="L252" s="10" t="s">
        <v>312</v>
      </c>
      <c r="M252" s="10">
        <v>8.7166548999999996E-2</v>
      </c>
      <c r="N252" s="10">
        <v>8.7166548999999996E-2</v>
      </c>
      <c r="O252" s="10">
        <v>0.17437153799999999</v>
      </c>
      <c r="P252" s="10">
        <v>6.9735200000000004E-3</v>
      </c>
      <c r="Q252" s="10">
        <v>0.41681273899999999</v>
      </c>
      <c r="R252" s="10">
        <v>0</v>
      </c>
      <c r="S252" s="11">
        <v>2224</v>
      </c>
      <c r="T252" s="9">
        <v>1248</v>
      </c>
      <c r="U252" s="9">
        <v>109</v>
      </c>
      <c r="V252" s="20">
        <v>109</v>
      </c>
      <c r="W252" s="27">
        <f t="shared" si="15"/>
        <v>109000</v>
      </c>
      <c r="X252" s="27">
        <f t="shared" si="16"/>
        <v>59080</v>
      </c>
      <c r="Y252" s="28" t="str">
        <f t="shared" si="17"/>
        <v>N</v>
      </c>
      <c r="Z252" s="28" t="str">
        <f t="shared" si="18"/>
        <v>N</v>
      </c>
      <c r="AA252" s="27">
        <f t="shared" si="19"/>
        <v>49920</v>
      </c>
    </row>
    <row r="253" spans="1:27" x14ac:dyDescent="0.25">
      <c r="A253" s="7" t="s">
        <v>291</v>
      </c>
      <c r="B253" s="8" t="s">
        <v>241</v>
      </c>
      <c r="C253" s="9">
        <v>4521</v>
      </c>
      <c r="D253" s="9" t="s">
        <v>312</v>
      </c>
      <c r="E253" s="9" t="s">
        <v>312</v>
      </c>
      <c r="F253" s="9" t="s">
        <v>312</v>
      </c>
      <c r="G253" s="9" t="s">
        <v>312</v>
      </c>
      <c r="H253" s="9">
        <v>4303</v>
      </c>
      <c r="I253" s="9" t="s">
        <v>312</v>
      </c>
      <c r="J253" s="9" t="s">
        <v>312</v>
      </c>
      <c r="K253" s="9" t="s">
        <v>312</v>
      </c>
      <c r="L253" s="9" t="s">
        <v>312</v>
      </c>
      <c r="M253" s="10">
        <v>4.8258000000000002E-2</v>
      </c>
      <c r="N253" s="10">
        <v>5.2062200000000003E-2</v>
      </c>
      <c r="O253" s="9" t="s">
        <v>312</v>
      </c>
      <c r="P253" s="10">
        <v>0</v>
      </c>
      <c r="Q253" s="10">
        <v>0.30161455799999998</v>
      </c>
      <c r="R253" s="10">
        <v>0</v>
      </c>
      <c r="S253" s="11">
        <v>2534</v>
      </c>
      <c r="T253" s="9">
        <v>4521</v>
      </c>
      <c r="U253" s="9">
        <v>218</v>
      </c>
      <c r="V253" s="20">
        <v>236</v>
      </c>
      <c r="W253" s="27">
        <f t="shared" si="15"/>
        <v>236000</v>
      </c>
      <c r="X253" s="27">
        <f t="shared" si="16"/>
        <v>55160</v>
      </c>
      <c r="Y253" s="28" t="str">
        <f t="shared" si="17"/>
        <v>N</v>
      </c>
      <c r="Z253" s="28" t="str">
        <f t="shared" si="18"/>
        <v>N</v>
      </c>
      <c r="AA253" s="27">
        <f t="shared" si="19"/>
        <v>180840</v>
      </c>
    </row>
    <row r="254" spans="1:27" x14ac:dyDescent="0.25">
      <c r="A254" s="7" t="s">
        <v>291</v>
      </c>
      <c r="B254" s="8" t="s">
        <v>242</v>
      </c>
      <c r="C254" s="9">
        <v>1125</v>
      </c>
      <c r="D254" s="9">
        <v>1143</v>
      </c>
      <c r="E254" s="9">
        <v>848</v>
      </c>
      <c r="F254" s="9">
        <v>808</v>
      </c>
      <c r="G254" s="10">
        <v>0.13067193699999999</v>
      </c>
      <c r="H254" s="9">
        <v>850</v>
      </c>
      <c r="I254" s="9">
        <v>857</v>
      </c>
      <c r="J254" s="9">
        <v>710</v>
      </c>
      <c r="K254" s="9">
        <v>677</v>
      </c>
      <c r="L254" s="10">
        <v>8.5459969999999996E-2</v>
      </c>
      <c r="M254" s="10">
        <v>0.50717961</v>
      </c>
      <c r="N254" s="10">
        <v>0.50717961</v>
      </c>
      <c r="O254" s="10">
        <v>0.51419630100000002</v>
      </c>
      <c r="P254" s="10">
        <v>2.3339200000000001E-2</v>
      </c>
      <c r="Q254" s="10">
        <v>0</v>
      </c>
      <c r="R254" s="10">
        <v>0</v>
      </c>
      <c r="S254" s="11">
        <v>2456</v>
      </c>
      <c r="T254" s="9">
        <v>1725</v>
      </c>
      <c r="U254" s="9">
        <v>875</v>
      </c>
      <c r="V254" s="20">
        <v>875</v>
      </c>
      <c r="W254" s="27">
        <f t="shared" si="15"/>
        <v>875000</v>
      </c>
      <c r="X254" s="27">
        <f t="shared" si="16"/>
        <v>806000</v>
      </c>
      <c r="Y254" s="28" t="str">
        <f t="shared" si="17"/>
        <v>N</v>
      </c>
      <c r="Z254" s="28" t="str">
        <f t="shared" si="18"/>
        <v>N</v>
      </c>
      <c r="AA254" s="27">
        <f t="shared" si="19"/>
        <v>69000</v>
      </c>
    </row>
    <row r="255" spans="1:27" x14ac:dyDescent="0.25">
      <c r="A255" s="7" t="s">
        <v>291</v>
      </c>
      <c r="B255" s="8" t="s">
        <v>243</v>
      </c>
      <c r="C255" s="9">
        <v>16108</v>
      </c>
      <c r="D255" s="9">
        <v>16680</v>
      </c>
      <c r="E255" s="9">
        <v>14634</v>
      </c>
      <c r="F255" s="9">
        <v>15502</v>
      </c>
      <c r="G255" s="10">
        <v>1.3030699999999999E-2</v>
      </c>
      <c r="H255" s="9">
        <v>9585</v>
      </c>
      <c r="I255" s="9">
        <v>9175</v>
      </c>
      <c r="J255" s="9">
        <v>8648</v>
      </c>
      <c r="K255" s="9">
        <v>8998</v>
      </c>
      <c r="L255" s="10">
        <v>2.1732899999999999E-2</v>
      </c>
      <c r="M255" s="10">
        <v>0.40497736499999998</v>
      </c>
      <c r="N255" s="10">
        <v>0.40497736499999998</v>
      </c>
      <c r="O255" s="10">
        <v>0.422043644</v>
      </c>
      <c r="P255" s="10">
        <v>3.5891400000000002E-3</v>
      </c>
      <c r="Q255" s="10">
        <v>7.3027362999999998E-2</v>
      </c>
      <c r="R255" s="10">
        <v>0</v>
      </c>
      <c r="S255" s="11">
        <v>5808</v>
      </c>
      <c r="T255" s="9">
        <v>16108</v>
      </c>
      <c r="U255" s="9">
        <v>6523</v>
      </c>
      <c r="V255" s="20">
        <v>6523</v>
      </c>
      <c r="W255" s="27">
        <f t="shared" si="15"/>
        <v>6523000</v>
      </c>
      <c r="X255" s="27">
        <f t="shared" si="16"/>
        <v>5878680</v>
      </c>
      <c r="Y255" s="28" t="str">
        <f t="shared" si="17"/>
        <v>N</v>
      </c>
      <c r="Z255" s="28" t="str">
        <f t="shared" si="18"/>
        <v>N</v>
      </c>
      <c r="AA255" s="27">
        <f t="shared" si="19"/>
        <v>644320</v>
      </c>
    </row>
    <row r="256" spans="1:27" x14ac:dyDescent="0.25">
      <c r="A256" s="7" t="s">
        <v>291</v>
      </c>
      <c r="B256" s="8" t="s">
        <v>244</v>
      </c>
      <c r="C256" s="9">
        <v>335</v>
      </c>
      <c r="D256" s="9" t="s">
        <v>313</v>
      </c>
      <c r="E256" s="9" t="s">
        <v>313</v>
      </c>
      <c r="F256" s="9" t="s">
        <v>313</v>
      </c>
      <c r="G256" s="9" t="s">
        <v>313</v>
      </c>
      <c r="H256" s="9">
        <v>341</v>
      </c>
      <c r="I256" s="9" t="s">
        <v>313</v>
      </c>
      <c r="J256" s="9" t="s">
        <v>313</v>
      </c>
      <c r="K256" s="9" t="s">
        <v>313</v>
      </c>
      <c r="L256" s="9" t="s">
        <v>313</v>
      </c>
      <c r="M256" s="10">
        <v>-1.6542000000000001E-2</v>
      </c>
      <c r="N256" s="10">
        <v>-1.6504999999999999E-2</v>
      </c>
      <c r="O256" s="9" t="s">
        <v>313</v>
      </c>
      <c r="P256" s="9" t="s">
        <v>313</v>
      </c>
      <c r="Q256" s="10">
        <v>0.47287215700000002</v>
      </c>
      <c r="R256" s="10">
        <v>0</v>
      </c>
      <c r="S256" s="11">
        <v>455</v>
      </c>
      <c r="T256" s="9">
        <v>335</v>
      </c>
      <c r="U256" s="9">
        <v>-6</v>
      </c>
      <c r="V256" s="20">
        <v>-6</v>
      </c>
      <c r="W256" s="27">
        <f t="shared" si="15"/>
        <v>-6000</v>
      </c>
      <c r="X256" s="27">
        <f t="shared" si="16"/>
        <v>-19400</v>
      </c>
      <c r="Y256" s="28" t="str">
        <f t="shared" si="17"/>
        <v>Y</v>
      </c>
      <c r="Z256" s="28" t="str">
        <f t="shared" si="18"/>
        <v>N</v>
      </c>
      <c r="AA256" s="27">
        <f t="shared" si="19"/>
        <v>13400</v>
      </c>
    </row>
    <row r="257" spans="1:27" x14ac:dyDescent="0.25">
      <c r="A257" s="7" t="s">
        <v>291</v>
      </c>
      <c r="B257" s="8" t="s">
        <v>245</v>
      </c>
      <c r="C257" s="9">
        <v>154</v>
      </c>
      <c r="D257" s="9">
        <v>2184</v>
      </c>
      <c r="E257" s="9">
        <v>1657</v>
      </c>
      <c r="F257" s="9">
        <v>1676</v>
      </c>
      <c r="G257" s="10">
        <v>-0.30270091599999999</v>
      </c>
      <c r="H257" s="9">
        <v>0</v>
      </c>
      <c r="I257" s="9">
        <v>2064</v>
      </c>
      <c r="J257" s="9">
        <v>2064</v>
      </c>
      <c r="K257" s="9">
        <v>2015</v>
      </c>
      <c r="L257" s="10">
        <v>-0.33333333300000001</v>
      </c>
      <c r="M257" s="10">
        <v>1</v>
      </c>
      <c r="N257" s="10">
        <v>1</v>
      </c>
      <c r="O257" s="10">
        <v>-3.2878999999999999E-2</v>
      </c>
      <c r="P257" s="10">
        <v>0</v>
      </c>
      <c r="Q257" s="10">
        <v>0.26667621899999999</v>
      </c>
      <c r="R257" s="10">
        <v>1.1615E-3</v>
      </c>
      <c r="S257" s="11">
        <v>1321</v>
      </c>
      <c r="T257" s="9">
        <v>154</v>
      </c>
      <c r="U257" s="9">
        <v>154</v>
      </c>
      <c r="V257" s="20">
        <v>154</v>
      </c>
      <c r="W257" s="27">
        <f t="shared" si="15"/>
        <v>154000</v>
      </c>
      <c r="X257" s="27">
        <f t="shared" si="16"/>
        <v>147840</v>
      </c>
      <c r="Y257" s="28" t="str">
        <f t="shared" si="17"/>
        <v>N</v>
      </c>
      <c r="Z257" s="28" t="str">
        <f t="shared" si="18"/>
        <v>N</v>
      </c>
      <c r="AA257" s="27">
        <f t="shared" si="19"/>
        <v>6160</v>
      </c>
    </row>
    <row r="258" spans="1:27" x14ac:dyDescent="0.25">
      <c r="A258" s="7" t="s">
        <v>291</v>
      </c>
      <c r="B258" s="8" t="s">
        <v>246</v>
      </c>
      <c r="C258" s="9">
        <v>4989</v>
      </c>
      <c r="D258" s="9">
        <v>4030</v>
      </c>
      <c r="E258" s="9">
        <v>3683</v>
      </c>
      <c r="F258" s="9">
        <v>2729</v>
      </c>
      <c r="G258" s="10">
        <v>0.27613116700000001</v>
      </c>
      <c r="H258" s="9">
        <v>4193</v>
      </c>
      <c r="I258" s="9">
        <v>3298</v>
      </c>
      <c r="J258" s="9">
        <v>3052</v>
      </c>
      <c r="K258" s="9">
        <v>2373</v>
      </c>
      <c r="L258" s="10">
        <v>0.25563190200000002</v>
      </c>
      <c r="M258" s="10">
        <v>0.15967411200000001</v>
      </c>
      <c r="N258" s="10">
        <v>0.15967411200000001</v>
      </c>
      <c r="O258" s="10">
        <v>0.17005230800000001</v>
      </c>
      <c r="P258" s="10">
        <v>0</v>
      </c>
      <c r="Q258" s="10">
        <v>0.40579983800000002</v>
      </c>
      <c r="R258" s="10">
        <v>4.4499700000000003E-2</v>
      </c>
      <c r="S258" s="11">
        <v>2619</v>
      </c>
      <c r="T258" s="9">
        <v>4989</v>
      </c>
      <c r="U258" s="9">
        <v>797</v>
      </c>
      <c r="V258" s="20">
        <v>797</v>
      </c>
      <c r="W258" s="27">
        <f t="shared" si="15"/>
        <v>797000</v>
      </c>
      <c r="X258" s="27">
        <f t="shared" si="16"/>
        <v>597440</v>
      </c>
      <c r="Y258" s="28" t="str">
        <f t="shared" si="17"/>
        <v>N</v>
      </c>
      <c r="Z258" s="28" t="str">
        <f t="shared" si="18"/>
        <v>N</v>
      </c>
      <c r="AA258" s="27">
        <f t="shared" si="19"/>
        <v>199560</v>
      </c>
    </row>
    <row r="259" spans="1:27" x14ac:dyDescent="0.25">
      <c r="A259" s="7" t="s">
        <v>291</v>
      </c>
      <c r="B259" s="8" t="s">
        <v>247</v>
      </c>
      <c r="C259" s="9">
        <v>316</v>
      </c>
      <c r="D259" s="9">
        <v>331</v>
      </c>
      <c r="E259" s="9">
        <v>327</v>
      </c>
      <c r="F259" s="9">
        <v>376</v>
      </c>
      <c r="G259" s="10">
        <v>-5.2849E-2</v>
      </c>
      <c r="H259" s="9">
        <v>316</v>
      </c>
      <c r="I259" s="9">
        <v>329</v>
      </c>
      <c r="J259" s="9">
        <v>308</v>
      </c>
      <c r="K259" s="9">
        <v>372</v>
      </c>
      <c r="L259" s="10">
        <v>-5.0277000000000002E-2</v>
      </c>
      <c r="M259" s="10">
        <v>1.86567E-3</v>
      </c>
      <c r="N259" s="10">
        <v>1.86567E-3</v>
      </c>
      <c r="O259" s="10">
        <v>2.2780499999999999E-2</v>
      </c>
      <c r="P259" s="10">
        <v>0</v>
      </c>
      <c r="Q259" s="10">
        <v>0.65384627500000003</v>
      </c>
      <c r="R259" s="10">
        <v>0</v>
      </c>
      <c r="S259" s="11">
        <v>354</v>
      </c>
      <c r="T259" s="9">
        <v>316</v>
      </c>
      <c r="U259" s="9">
        <v>1</v>
      </c>
      <c r="V259" s="20">
        <v>1</v>
      </c>
      <c r="W259" s="27">
        <f t="shared" si="15"/>
        <v>1000</v>
      </c>
      <c r="X259" s="27">
        <f t="shared" si="16"/>
        <v>-11640</v>
      </c>
      <c r="Y259" s="28" t="str">
        <f t="shared" si="17"/>
        <v>Y</v>
      </c>
      <c r="Z259" s="28" t="str">
        <f t="shared" si="18"/>
        <v>Y</v>
      </c>
      <c r="AA259" s="27">
        <f t="shared" si="19"/>
        <v>12640</v>
      </c>
    </row>
    <row r="260" spans="1:27" x14ac:dyDescent="0.25">
      <c r="A260" s="7" t="s">
        <v>291</v>
      </c>
      <c r="B260" s="8" t="s">
        <v>248</v>
      </c>
      <c r="C260" s="9">
        <v>3802</v>
      </c>
      <c r="D260" s="9">
        <v>4657</v>
      </c>
      <c r="E260" s="9">
        <v>3683</v>
      </c>
      <c r="F260" s="9">
        <v>3768</v>
      </c>
      <c r="G260" s="10">
        <v>3.03149E-3</v>
      </c>
      <c r="H260" s="9">
        <v>2944</v>
      </c>
      <c r="I260" s="9">
        <v>3116</v>
      </c>
      <c r="J260" s="9">
        <v>2915</v>
      </c>
      <c r="K260" s="9">
        <v>2665</v>
      </c>
      <c r="L260" s="10">
        <v>3.4965299999999998E-2</v>
      </c>
      <c r="M260" s="10">
        <v>0.225573737</v>
      </c>
      <c r="N260" s="10">
        <v>0.21979954400000001</v>
      </c>
      <c r="O260" s="10">
        <v>0.25286738199999997</v>
      </c>
      <c r="P260" s="10">
        <v>-2.2563000000000001E-3</v>
      </c>
      <c r="Q260" s="10">
        <v>0.26686779799999999</v>
      </c>
      <c r="R260" s="10">
        <v>0</v>
      </c>
      <c r="S260" s="11">
        <v>6937</v>
      </c>
      <c r="T260" s="9">
        <v>3802</v>
      </c>
      <c r="U260" s="9">
        <v>858</v>
      </c>
      <c r="V260" s="20">
        <v>829</v>
      </c>
      <c r="W260" s="27">
        <f t="shared" ref="W260:W295" si="20">V260*1000</f>
        <v>829000</v>
      </c>
      <c r="X260" s="27">
        <f t="shared" ref="X260:X295" si="21">W260-(T260*1000*0.04)</f>
        <v>676920</v>
      </c>
      <c r="Y260" s="28" t="str">
        <f t="shared" ref="Y260:Y295" si="22">IF(X260&lt;0,"Y","N")</f>
        <v>N</v>
      </c>
      <c r="Z260" s="28" t="str">
        <f t="shared" ref="Z260:Z295" si="23">IF(AND(W260&gt;0,X260&lt;0),"Y","N")</f>
        <v>N</v>
      </c>
      <c r="AA260" s="27">
        <f t="shared" ref="AA260:AA295" si="24">W260-X260</f>
        <v>152080</v>
      </c>
    </row>
    <row r="261" spans="1:27" x14ac:dyDescent="0.25">
      <c r="A261" s="7" t="s">
        <v>291</v>
      </c>
      <c r="B261" s="8" t="s">
        <v>249</v>
      </c>
      <c r="C261" s="9">
        <v>4294</v>
      </c>
      <c r="D261" s="9">
        <v>4333</v>
      </c>
      <c r="E261" s="9">
        <v>3827</v>
      </c>
      <c r="F261" s="9">
        <v>3522</v>
      </c>
      <c r="G261" s="10">
        <v>7.3048419000000003E-2</v>
      </c>
      <c r="H261" s="9">
        <v>3573</v>
      </c>
      <c r="I261" s="9">
        <v>3246</v>
      </c>
      <c r="J261" s="9">
        <v>3142</v>
      </c>
      <c r="K261" s="9">
        <v>3021</v>
      </c>
      <c r="L261" s="10">
        <v>6.0886599999999999E-2</v>
      </c>
      <c r="M261" s="10">
        <v>0.167837875</v>
      </c>
      <c r="N261" s="10">
        <v>0.167837875</v>
      </c>
      <c r="O261" s="10">
        <v>0.20017643099999999</v>
      </c>
      <c r="P261" s="10">
        <v>0</v>
      </c>
      <c r="Q261" s="10">
        <v>0.425872001</v>
      </c>
      <c r="R261" s="10">
        <v>3.7795000000000002E-2</v>
      </c>
      <c r="S261" s="11">
        <v>3757</v>
      </c>
      <c r="T261" s="9">
        <v>4294</v>
      </c>
      <c r="U261" s="9">
        <v>721</v>
      </c>
      <c r="V261" s="20">
        <v>721</v>
      </c>
      <c r="W261" s="27">
        <f t="shared" si="20"/>
        <v>721000</v>
      </c>
      <c r="X261" s="27">
        <f t="shared" si="21"/>
        <v>549240</v>
      </c>
      <c r="Y261" s="28" t="str">
        <f t="shared" si="22"/>
        <v>N</v>
      </c>
      <c r="Z261" s="28" t="str">
        <f t="shared" si="23"/>
        <v>N</v>
      </c>
      <c r="AA261" s="27">
        <f t="shared" si="24"/>
        <v>171760</v>
      </c>
    </row>
    <row r="262" spans="1:27" x14ac:dyDescent="0.25">
      <c r="A262" s="7" t="s">
        <v>291</v>
      </c>
      <c r="B262" s="8" t="s">
        <v>250</v>
      </c>
      <c r="C262" s="9">
        <v>5526</v>
      </c>
      <c r="D262" s="9">
        <v>5398</v>
      </c>
      <c r="E262" s="9">
        <v>4576</v>
      </c>
      <c r="F262" s="9">
        <v>3732</v>
      </c>
      <c r="G262" s="10">
        <v>0.16020964700000001</v>
      </c>
      <c r="H262" s="9">
        <v>3893</v>
      </c>
      <c r="I262" s="9">
        <v>3672</v>
      </c>
      <c r="J262" s="9">
        <v>2917</v>
      </c>
      <c r="K262" s="9">
        <v>2259</v>
      </c>
      <c r="L262" s="10">
        <v>0.24109383200000001</v>
      </c>
      <c r="M262" s="10">
        <v>0.29551122000000002</v>
      </c>
      <c r="N262" s="10">
        <v>0.29552766499999999</v>
      </c>
      <c r="O262" s="10">
        <v>0.32372289399999998</v>
      </c>
      <c r="P262" s="10">
        <v>2.7241800000000001E-3</v>
      </c>
      <c r="Q262" s="10">
        <v>0.58083811399999996</v>
      </c>
      <c r="R262" s="10">
        <v>1.0671399999999999E-2</v>
      </c>
      <c r="S262" s="11">
        <v>4908</v>
      </c>
      <c r="T262" s="9">
        <v>5526</v>
      </c>
      <c r="U262" s="9">
        <v>1633</v>
      </c>
      <c r="V262" s="20">
        <v>1633</v>
      </c>
      <c r="W262" s="27">
        <f t="shared" si="20"/>
        <v>1633000</v>
      </c>
      <c r="X262" s="27">
        <f t="shared" si="21"/>
        <v>1411960</v>
      </c>
      <c r="Y262" s="28" t="str">
        <f t="shared" si="22"/>
        <v>N</v>
      </c>
      <c r="Z262" s="28" t="str">
        <f t="shared" si="23"/>
        <v>N</v>
      </c>
      <c r="AA262" s="27">
        <f t="shared" si="24"/>
        <v>221040</v>
      </c>
    </row>
    <row r="263" spans="1:27" x14ac:dyDescent="0.25">
      <c r="A263" s="7" t="s">
        <v>291</v>
      </c>
      <c r="B263" s="8" t="s">
        <v>251</v>
      </c>
      <c r="C263" s="9">
        <v>55</v>
      </c>
      <c r="D263" s="9">
        <v>94</v>
      </c>
      <c r="E263" s="9">
        <v>99</v>
      </c>
      <c r="F263" s="9">
        <v>233</v>
      </c>
      <c r="G263" s="10">
        <v>-0.25516736299999998</v>
      </c>
      <c r="H263" s="9">
        <v>315</v>
      </c>
      <c r="I263" s="9">
        <v>540</v>
      </c>
      <c r="J263" s="9">
        <v>461</v>
      </c>
      <c r="K263" s="9">
        <v>419</v>
      </c>
      <c r="L263" s="10">
        <v>-8.2875997000000007E-2</v>
      </c>
      <c r="M263" s="10">
        <v>-4.7678891700000001</v>
      </c>
      <c r="N263" s="10">
        <v>-4.7678891700000001</v>
      </c>
      <c r="O263" s="10">
        <v>-4.3231825879999999</v>
      </c>
      <c r="P263" s="10" t="s">
        <v>313</v>
      </c>
      <c r="Q263" s="10">
        <v>0</v>
      </c>
      <c r="R263" s="10">
        <v>0</v>
      </c>
      <c r="S263" s="11">
        <v>191</v>
      </c>
      <c r="T263" s="9">
        <v>55</v>
      </c>
      <c r="U263" s="9">
        <v>-261</v>
      </c>
      <c r="V263" s="20">
        <v>-261</v>
      </c>
      <c r="W263" s="27">
        <f t="shared" si="20"/>
        <v>-261000</v>
      </c>
      <c r="X263" s="27">
        <f t="shared" si="21"/>
        <v>-263200</v>
      </c>
      <c r="Y263" s="28" t="str">
        <f t="shared" si="22"/>
        <v>Y</v>
      </c>
      <c r="Z263" s="28" t="str">
        <f t="shared" si="23"/>
        <v>N</v>
      </c>
      <c r="AA263" s="27">
        <f t="shared" si="24"/>
        <v>2200</v>
      </c>
    </row>
    <row r="264" spans="1:27" x14ac:dyDescent="0.25">
      <c r="A264" s="7" t="s">
        <v>291</v>
      </c>
      <c r="B264" s="8" t="s">
        <v>252</v>
      </c>
      <c r="C264" s="9">
        <v>2203</v>
      </c>
      <c r="D264" s="9">
        <v>2455</v>
      </c>
      <c r="E264" s="9">
        <v>2802</v>
      </c>
      <c r="F264" s="9">
        <v>2779</v>
      </c>
      <c r="G264" s="10">
        <v>-6.9124969999999994E-2</v>
      </c>
      <c r="H264" s="9">
        <v>2143</v>
      </c>
      <c r="I264" s="9">
        <v>2240</v>
      </c>
      <c r="J264" s="9">
        <v>2506</v>
      </c>
      <c r="K264" s="9">
        <v>2455</v>
      </c>
      <c r="L264" s="10">
        <v>-4.2328999999999999E-2</v>
      </c>
      <c r="M264" s="10">
        <v>2.7148599999999998E-2</v>
      </c>
      <c r="N264" s="10">
        <v>2.7148599999999998E-2</v>
      </c>
      <c r="O264" s="10">
        <v>7.6508461E-2</v>
      </c>
      <c r="P264" s="10">
        <v>0</v>
      </c>
      <c r="Q264" s="10">
        <v>0.16999998199999999</v>
      </c>
      <c r="R264" s="10">
        <v>0</v>
      </c>
      <c r="S264" s="11">
        <v>3413</v>
      </c>
      <c r="T264" s="9">
        <v>2203</v>
      </c>
      <c r="U264" s="9">
        <v>60</v>
      </c>
      <c r="V264" s="20">
        <v>60</v>
      </c>
      <c r="W264" s="27">
        <f t="shared" si="20"/>
        <v>60000</v>
      </c>
      <c r="X264" s="27">
        <f t="shared" si="21"/>
        <v>-28120</v>
      </c>
      <c r="Y264" s="28" t="str">
        <f t="shared" si="22"/>
        <v>Y</v>
      </c>
      <c r="Z264" s="28" t="str">
        <f t="shared" si="23"/>
        <v>Y</v>
      </c>
      <c r="AA264" s="27">
        <f t="shared" si="24"/>
        <v>88120</v>
      </c>
    </row>
    <row r="265" spans="1:27" x14ac:dyDescent="0.25">
      <c r="A265" s="7" t="s">
        <v>291</v>
      </c>
      <c r="B265" s="8" t="s">
        <v>253</v>
      </c>
      <c r="C265" s="9">
        <v>1525</v>
      </c>
      <c r="D265" s="9">
        <v>1715</v>
      </c>
      <c r="E265" s="9">
        <v>1872</v>
      </c>
      <c r="F265" s="9">
        <v>1841</v>
      </c>
      <c r="G265" s="10">
        <v>-5.7173000000000002E-2</v>
      </c>
      <c r="H265" s="9">
        <v>1105</v>
      </c>
      <c r="I265" s="9">
        <v>1161</v>
      </c>
      <c r="J265" s="9">
        <v>1254</v>
      </c>
      <c r="K265" s="9">
        <v>1229</v>
      </c>
      <c r="L265" s="10">
        <v>-3.3609E-2</v>
      </c>
      <c r="M265" s="10">
        <v>0.27527532300000002</v>
      </c>
      <c r="N265" s="10">
        <v>0.27527532300000002</v>
      </c>
      <c r="O265" s="10">
        <v>0.311407504</v>
      </c>
      <c r="P265" s="10">
        <v>0</v>
      </c>
      <c r="Q265" s="10">
        <v>0.76703725700000003</v>
      </c>
      <c r="R265" s="10">
        <v>1.9747000000000001E-2</v>
      </c>
      <c r="S265" s="11">
        <v>1016</v>
      </c>
      <c r="T265" s="9">
        <v>1525</v>
      </c>
      <c r="U265" s="9">
        <v>420</v>
      </c>
      <c r="V265" s="20">
        <v>420</v>
      </c>
      <c r="W265" s="27">
        <f t="shared" si="20"/>
        <v>420000</v>
      </c>
      <c r="X265" s="27">
        <f t="shared" si="21"/>
        <v>359000</v>
      </c>
      <c r="Y265" s="28" t="str">
        <f t="shared" si="22"/>
        <v>N</v>
      </c>
      <c r="Z265" s="28" t="str">
        <f t="shared" si="23"/>
        <v>N</v>
      </c>
      <c r="AA265" s="27">
        <f t="shared" si="24"/>
        <v>61000</v>
      </c>
    </row>
    <row r="266" spans="1:27" x14ac:dyDescent="0.25">
      <c r="A266" s="7" t="s">
        <v>291</v>
      </c>
      <c r="B266" s="8" t="s">
        <v>254</v>
      </c>
      <c r="C266" s="9">
        <v>4741</v>
      </c>
      <c r="D266" s="9">
        <v>3764</v>
      </c>
      <c r="E266" s="9">
        <v>3779</v>
      </c>
      <c r="F266" s="9">
        <v>3454</v>
      </c>
      <c r="G266" s="10">
        <v>0.124207727</v>
      </c>
      <c r="H266" s="9">
        <v>3804</v>
      </c>
      <c r="I266" s="9">
        <v>3360</v>
      </c>
      <c r="J266" s="9">
        <v>2857</v>
      </c>
      <c r="K266" s="9">
        <v>2758</v>
      </c>
      <c r="L266" s="10">
        <v>0.12632708000000001</v>
      </c>
      <c r="M266" s="10">
        <v>0.19763023299999999</v>
      </c>
      <c r="N266" s="10">
        <v>0.19763023299999999</v>
      </c>
      <c r="O266" s="10">
        <v>0.18607587</v>
      </c>
      <c r="P266" s="10">
        <v>6.1147800000000002E-3</v>
      </c>
      <c r="Q266" s="10">
        <v>0.68588296100000001</v>
      </c>
      <c r="R266" s="10">
        <v>8.0529E-3</v>
      </c>
      <c r="S266" s="11">
        <v>4219</v>
      </c>
      <c r="T266" s="9">
        <v>4741</v>
      </c>
      <c r="U266" s="9">
        <v>937</v>
      </c>
      <c r="V266" s="20">
        <v>937</v>
      </c>
      <c r="W266" s="27">
        <f t="shared" si="20"/>
        <v>937000</v>
      </c>
      <c r="X266" s="27">
        <f t="shared" si="21"/>
        <v>747360</v>
      </c>
      <c r="Y266" s="28" t="str">
        <f t="shared" si="22"/>
        <v>N</v>
      </c>
      <c r="Z266" s="28" t="str">
        <f t="shared" si="23"/>
        <v>N</v>
      </c>
      <c r="AA266" s="27">
        <f t="shared" si="24"/>
        <v>189640</v>
      </c>
    </row>
    <row r="267" spans="1:27" x14ac:dyDescent="0.25">
      <c r="A267" s="7" t="s">
        <v>291</v>
      </c>
      <c r="B267" s="8" t="s">
        <v>255</v>
      </c>
      <c r="C267" s="9">
        <v>6085</v>
      </c>
      <c r="D267" s="9">
        <v>4926</v>
      </c>
      <c r="E267" s="9">
        <v>4274</v>
      </c>
      <c r="F267" s="9">
        <v>4912</v>
      </c>
      <c r="G267" s="10">
        <v>7.9551135999999995E-2</v>
      </c>
      <c r="H267" s="9">
        <v>3024</v>
      </c>
      <c r="I267" s="9">
        <v>2992</v>
      </c>
      <c r="J267" s="9">
        <v>2800</v>
      </c>
      <c r="K267" s="9">
        <v>2722</v>
      </c>
      <c r="L267" s="10">
        <v>3.6898599999999997E-2</v>
      </c>
      <c r="M267" s="10">
        <v>0.50305980299999997</v>
      </c>
      <c r="N267" s="10">
        <v>0.50306984799999999</v>
      </c>
      <c r="O267" s="10">
        <v>0.42325398600000003</v>
      </c>
      <c r="P267" s="10">
        <v>1.9946300000000001E-4</v>
      </c>
      <c r="Q267" s="10">
        <v>0.16918854899999999</v>
      </c>
      <c r="R267" s="10">
        <v>5.1113099999999996E-4</v>
      </c>
      <c r="S267" s="11">
        <v>9347</v>
      </c>
      <c r="T267" s="9">
        <v>6085</v>
      </c>
      <c r="U267" s="9">
        <v>3061</v>
      </c>
      <c r="V267" s="20">
        <v>3061</v>
      </c>
      <c r="W267" s="27">
        <f t="shared" si="20"/>
        <v>3061000</v>
      </c>
      <c r="X267" s="27">
        <f t="shared" si="21"/>
        <v>2817600</v>
      </c>
      <c r="Y267" s="28" t="str">
        <f t="shared" si="22"/>
        <v>N</v>
      </c>
      <c r="Z267" s="28" t="str">
        <f t="shared" si="23"/>
        <v>N</v>
      </c>
      <c r="AA267" s="27">
        <f t="shared" si="24"/>
        <v>243400</v>
      </c>
    </row>
    <row r="268" spans="1:27" x14ac:dyDescent="0.25">
      <c r="A268" s="7" t="s">
        <v>291</v>
      </c>
      <c r="B268" s="8" t="s">
        <v>256</v>
      </c>
      <c r="C268" s="9">
        <v>3731</v>
      </c>
      <c r="D268" s="9">
        <v>3994</v>
      </c>
      <c r="E268" s="9">
        <v>3656</v>
      </c>
      <c r="F268" s="9">
        <v>3435</v>
      </c>
      <c r="G268" s="10">
        <v>2.87094E-2</v>
      </c>
      <c r="H268" s="9">
        <v>3773</v>
      </c>
      <c r="I268" s="9">
        <v>3754</v>
      </c>
      <c r="J268" s="9">
        <v>3331</v>
      </c>
      <c r="K268" s="9">
        <v>3156</v>
      </c>
      <c r="L268" s="10">
        <v>6.5131320000000006E-2</v>
      </c>
      <c r="M268" s="10">
        <v>-8.9759999999999996E-3</v>
      </c>
      <c r="N268" s="10">
        <v>-8.9759999999999996E-3</v>
      </c>
      <c r="O268" s="10">
        <v>4.6907699999999997E-2</v>
      </c>
      <c r="P268" s="10">
        <v>3.7543199999999998E-3</v>
      </c>
      <c r="Q268" s="10">
        <v>0.51528337400000002</v>
      </c>
      <c r="R268" s="10">
        <v>3.3779499999999997E-2</v>
      </c>
      <c r="S268" s="11">
        <v>3124</v>
      </c>
      <c r="T268" s="9">
        <v>3740</v>
      </c>
      <c r="U268" s="9">
        <v>-34</v>
      </c>
      <c r="V268" s="20">
        <v>-34</v>
      </c>
      <c r="W268" s="27">
        <f t="shared" si="20"/>
        <v>-34000</v>
      </c>
      <c r="X268" s="27">
        <f t="shared" si="21"/>
        <v>-183600</v>
      </c>
      <c r="Y268" s="28" t="str">
        <f t="shared" si="22"/>
        <v>Y</v>
      </c>
      <c r="Z268" s="28" t="str">
        <f t="shared" si="23"/>
        <v>N</v>
      </c>
      <c r="AA268" s="27">
        <f t="shared" si="24"/>
        <v>149600</v>
      </c>
    </row>
    <row r="269" spans="1:27" x14ac:dyDescent="0.25">
      <c r="A269" s="7" t="s">
        <v>291</v>
      </c>
      <c r="B269" s="8" t="s">
        <v>257</v>
      </c>
      <c r="C269" s="9">
        <v>3888</v>
      </c>
      <c r="D269" s="9">
        <v>3695</v>
      </c>
      <c r="E269" s="9">
        <v>3417</v>
      </c>
      <c r="F269" s="9">
        <v>4093</v>
      </c>
      <c r="G269" s="10">
        <v>-1.6660000000000001E-2</v>
      </c>
      <c r="H269" s="9">
        <v>3705</v>
      </c>
      <c r="I269" s="9">
        <v>3830</v>
      </c>
      <c r="J269" s="9">
        <v>3504</v>
      </c>
      <c r="K269" s="9">
        <v>3800</v>
      </c>
      <c r="L269" s="10">
        <v>-8.3320000000000009E-3</v>
      </c>
      <c r="M269" s="10">
        <v>4.6783999999999999E-2</v>
      </c>
      <c r="N269" s="10">
        <v>4.6783999999999999E-2</v>
      </c>
      <c r="O269" s="10">
        <v>-3.4794000000000001E-3</v>
      </c>
      <c r="P269" s="10">
        <v>2.3285900000000002E-3</v>
      </c>
      <c r="Q269" s="10">
        <v>0.64358110999999996</v>
      </c>
      <c r="R269" s="10">
        <v>3.1982799999999999E-2</v>
      </c>
      <c r="S269" s="11">
        <v>3115</v>
      </c>
      <c r="T269" s="9">
        <v>3887</v>
      </c>
      <c r="U269" s="9">
        <v>182</v>
      </c>
      <c r="V269" s="20">
        <v>182</v>
      </c>
      <c r="W269" s="27">
        <f t="shared" si="20"/>
        <v>182000</v>
      </c>
      <c r="X269" s="27">
        <f t="shared" si="21"/>
        <v>26520</v>
      </c>
      <c r="Y269" s="28" t="str">
        <f t="shared" si="22"/>
        <v>N</v>
      </c>
      <c r="Z269" s="28" t="str">
        <f t="shared" si="23"/>
        <v>N</v>
      </c>
      <c r="AA269" s="27">
        <f t="shared" si="24"/>
        <v>155480</v>
      </c>
    </row>
    <row r="270" spans="1:27" x14ac:dyDescent="0.25">
      <c r="A270" s="7" t="s">
        <v>291</v>
      </c>
      <c r="B270" s="8" t="s">
        <v>258</v>
      </c>
      <c r="C270" s="9">
        <v>1358</v>
      </c>
      <c r="D270" s="9">
        <v>2025</v>
      </c>
      <c r="E270" s="9">
        <v>2388</v>
      </c>
      <c r="F270" s="9">
        <v>1861</v>
      </c>
      <c r="G270" s="10">
        <v>-9.0031765999999999E-2</v>
      </c>
      <c r="H270" s="9">
        <v>2094</v>
      </c>
      <c r="I270" s="9">
        <v>2148</v>
      </c>
      <c r="J270" s="9">
        <v>2271</v>
      </c>
      <c r="K270" s="9">
        <v>2428</v>
      </c>
      <c r="L270" s="10">
        <v>-4.5864000000000002E-2</v>
      </c>
      <c r="M270" s="10">
        <v>-0.541495485</v>
      </c>
      <c r="N270" s="10">
        <v>-0.541495485</v>
      </c>
      <c r="O270" s="10">
        <v>-0.12759247800000001</v>
      </c>
      <c r="P270" s="10">
        <v>1.6176400000000001E-2</v>
      </c>
      <c r="Q270" s="10">
        <v>0</v>
      </c>
      <c r="R270" s="10">
        <v>0.29444830100000002</v>
      </c>
      <c r="S270" s="11">
        <v>4703</v>
      </c>
      <c r="T270" s="9">
        <v>1358</v>
      </c>
      <c r="U270" s="9">
        <v>-736</v>
      </c>
      <c r="V270" s="20">
        <v>-736</v>
      </c>
      <c r="W270" s="27">
        <f t="shared" si="20"/>
        <v>-736000</v>
      </c>
      <c r="X270" s="27">
        <f t="shared" si="21"/>
        <v>-790320</v>
      </c>
      <c r="Y270" s="28" t="str">
        <f t="shared" si="22"/>
        <v>Y</v>
      </c>
      <c r="Z270" s="28" t="str">
        <f t="shared" si="23"/>
        <v>N</v>
      </c>
      <c r="AA270" s="27">
        <f t="shared" si="24"/>
        <v>54320</v>
      </c>
    </row>
    <row r="271" spans="1:27" x14ac:dyDescent="0.25">
      <c r="A271" s="18" t="s">
        <v>292</v>
      </c>
      <c r="B271" s="14" t="s">
        <v>323</v>
      </c>
      <c r="C271" s="15">
        <v>3819</v>
      </c>
      <c r="D271" s="15">
        <v>4625</v>
      </c>
      <c r="E271" s="15">
        <v>4268</v>
      </c>
      <c r="F271" s="15">
        <v>3411</v>
      </c>
      <c r="G271" s="16">
        <v>3.9899999999999998E-2</v>
      </c>
      <c r="H271" s="15">
        <v>3342</v>
      </c>
      <c r="I271" s="15">
        <v>4289</v>
      </c>
      <c r="J271" s="15">
        <v>3702</v>
      </c>
      <c r="K271" s="15">
        <v>2969</v>
      </c>
      <c r="L271" s="16">
        <v>4.1799999999999997E-2</v>
      </c>
      <c r="M271" s="16">
        <v>0.14979999999999999</v>
      </c>
      <c r="N271" s="16">
        <v>0.14990000000000001</v>
      </c>
      <c r="O271" s="16">
        <v>1.3669999999999999E-3</v>
      </c>
      <c r="P271" s="16">
        <v>3.3999999999999998E-3</v>
      </c>
      <c r="Q271" s="16">
        <v>0.27539999999999998</v>
      </c>
      <c r="R271" s="16">
        <v>0.1246</v>
      </c>
      <c r="S271" s="17">
        <v>2801</v>
      </c>
      <c r="T271" s="15">
        <v>3931</v>
      </c>
      <c r="U271" s="15">
        <v>589</v>
      </c>
      <c r="V271" s="19">
        <v>590</v>
      </c>
      <c r="W271" s="25">
        <f t="shared" si="20"/>
        <v>590000</v>
      </c>
      <c r="X271" s="25">
        <f t="shared" si="21"/>
        <v>432760</v>
      </c>
      <c r="Y271" s="26" t="str">
        <f t="shared" si="22"/>
        <v>N</v>
      </c>
      <c r="Z271" s="26" t="str">
        <f t="shared" si="23"/>
        <v>N</v>
      </c>
      <c r="AA271" s="25">
        <f t="shared" si="24"/>
        <v>157240</v>
      </c>
    </row>
    <row r="272" spans="1:27" x14ac:dyDescent="0.25">
      <c r="A272" s="7" t="s">
        <v>292</v>
      </c>
      <c r="B272" s="8" t="s">
        <v>259</v>
      </c>
      <c r="C272" s="9">
        <v>5222</v>
      </c>
      <c r="D272" s="9">
        <v>7355</v>
      </c>
      <c r="E272" s="9">
        <v>5961</v>
      </c>
      <c r="F272" s="9">
        <v>5635</v>
      </c>
      <c r="G272" s="10">
        <v>-2.4403999999999999E-2</v>
      </c>
      <c r="H272" s="9">
        <v>5640</v>
      </c>
      <c r="I272" s="9">
        <v>6145</v>
      </c>
      <c r="J272" s="9">
        <v>5084</v>
      </c>
      <c r="K272" s="9">
        <v>5288</v>
      </c>
      <c r="L272" s="10">
        <v>2.2223300000000001E-2</v>
      </c>
      <c r="M272" s="10">
        <v>-8.0042472000000003E-2</v>
      </c>
      <c r="N272" s="10">
        <v>-7.9941555999999997E-2</v>
      </c>
      <c r="O272" s="10">
        <v>9.0076860999999994E-2</v>
      </c>
      <c r="P272" s="10">
        <v>-4.7580000000000002E-4</v>
      </c>
      <c r="Q272" s="10">
        <v>0.74755781300000002</v>
      </c>
      <c r="R272" s="10">
        <v>1.05889E-2</v>
      </c>
      <c r="S272" s="11">
        <v>3327</v>
      </c>
      <c r="T272" s="9">
        <v>5222</v>
      </c>
      <c r="U272" s="9">
        <v>-418</v>
      </c>
      <c r="V272" s="20">
        <v>-418</v>
      </c>
      <c r="W272" s="27">
        <f t="shared" si="20"/>
        <v>-418000</v>
      </c>
      <c r="X272" s="27">
        <f t="shared" si="21"/>
        <v>-626880</v>
      </c>
      <c r="Y272" s="28" t="str">
        <f t="shared" si="22"/>
        <v>Y</v>
      </c>
      <c r="Z272" s="28" t="str">
        <f t="shared" si="23"/>
        <v>N</v>
      </c>
      <c r="AA272" s="27">
        <f t="shared" si="24"/>
        <v>208880</v>
      </c>
    </row>
    <row r="273" spans="1:27" x14ac:dyDescent="0.25">
      <c r="A273" s="7" t="s">
        <v>292</v>
      </c>
      <c r="B273" s="8" t="s">
        <v>260</v>
      </c>
      <c r="C273" s="9">
        <v>219</v>
      </c>
      <c r="D273" s="9">
        <v>202</v>
      </c>
      <c r="E273" s="9">
        <v>265</v>
      </c>
      <c r="F273" s="9">
        <v>264</v>
      </c>
      <c r="G273" s="10">
        <v>-5.6666000000000001E-2</v>
      </c>
      <c r="H273" s="9">
        <v>202</v>
      </c>
      <c r="I273" s="9">
        <v>146</v>
      </c>
      <c r="J273" s="9">
        <v>252</v>
      </c>
      <c r="K273" s="9">
        <v>262</v>
      </c>
      <c r="L273" s="10">
        <v>-7.5974254000000005E-2</v>
      </c>
      <c r="M273" s="10">
        <v>7.7119298000000003E-2</v>
      </c>
      <c r="N273" s="10">
        <v>7.7119298000000003E-2</v>
      </c>
      <c r="O273" s="10">
        <v>0.126061485</v>
      </c>
      <c r="P273" s="10">
        <v>0</v>
      </c>
      <c r="Q273" s="10">
        <v>0.28499915599999998</v>
      </c>
      <c r="R273" s="10">
        <v>0</v>
      </c>
      <c r="S273" s="11">
        <v>78</v>
      </c>
      <c r="T273" s="9">
        <v>219</v>
      </c>
      <c r="U273" s="9">
        <v>17</v>
      </c>
      <c r="V273" s="20">
        <v>17</v>
      </c>
      <c r="W273" s="27">
        <f t="shared" si="20"/>
        <v>17000</v>
      </c>
      <c r="X273" s="27">
        <f t="shared" si="21"/>
        <v>8240</v>
      </c>
      <c r="Y273" s="28" t="str">
        <f t="shared" si="22"/>
        <v>N</v>
      </c>
      <c r="Z273" s="28" t="str">
        <f t="shared" si="23"/>
        <v>N</v>
      </c>
      <c r="AA273" s="27">
        <f t="shared" si="24"/>
        <v>8760</v>
      </c>
    </row>
    <row r="274" spans="1:27" x14ac:dyDescent="0.25">
      <c r="A274" s="7" t="s">
        <v>292</v>
      </c>
      <c r="B274" s="8" t="s">
        <v>261</v>
      </c>
      <c r="C274" s="9">
        <v>1362</v>
      </c>
      <c r="D274" s="9">
        <v>1592</v>
      </c>
      <c r="E274" s="9">
        <v>1722</v>
      </c>
      <c r="F274" s="9">
        <v>1749</v>
      </c>
      <c r="G274" s="10">
        <v>-7.3890057999999995E-2</v>
      </c>
      <c r="H274" s="9">
        <v>1095</v>
      </c>
      <c r="I274" s="9">
        <v>1212</v>
      </c>
      <c r="J274" s="9">
        <v>1519</v>
      </c>
      <c r="K274" s="9">
        <v>1427</v>
      </c>
      <c r="L274" s="10">
        <v>-7.7530671999999995E-2</v>
      </c>
      <c r="M274" s="10">
        <v>0.195627939</v>
      </c>
      <c r="N274" s="10">
        <v>0.195627939</v>
      </c>
      <c r="O274" s="10">
        <v>0.18436799000000001</v>
      </c>
      <c r="P274" s="10">
        <v>0</v>
      </c>
      <c r="Q274" s="10">
        <v>0.175490546</v>
      </c>
      <c r="R274" s="10">
        <v>0.33682469599999998</v>
      </c>
      <c r="S274" s="11">
        <v>1829</v>
      </c>
      <c r="T274" s="9">
        <v>1362</v>
      </c>
      <c r="U274" s="9">
        <v>266</v>
      </c>
      <c r="V274" s="20">
        <v>266</v>
      </c>
      <c r="W274" s="27">
        <f t="shared" si="20"/>
        <v>266000</v>
      </c>
      <c r="X274" s="27">
        <f t="shared" si="21"/>
        <v>211520</v>
      </c>
      <c r="Y274" s="28" t="str">
        <f t="shared" si="22"/>
        <v>N</v>
      </c>
      <c r="Z274" s="28" t="str">
        <f t="shared" si="23"/>
        <v>N</v>
      </c>
      <c r="AA274" s="27">
        <f t="shared" si="24"/>
        <v>54480</v>
      </c>
    </row>
    <row r="275" spans="1:27" x14ac:dyDescent="0.25">
      <c r="A275" s="7" t="s">
        <v>292</v>
      </c>
      <c r="B275" s="8" t="s">
        <v>262</v>
      </c>
      <c r="C275" s="9">
        <v>5327</v>
      </c>
      <c r="D275" s="9">
        <v>6188</v>
      </c>
      <c r="E275" s="9">
        <v>5066</v>
      </c>
      <c r="F275" s="9">
        <v>5268</v>
      </c>
      <c r="G275" s="10">
        <v>3.7167300000000001E-3</v>
      </c>
      <c r="H275" s="9">
        <v>5333</v>
      </c>
      <c r="I275" s="9">
        <v>7032</v>
      </c>
      <c r="J275" s="9">
        <v>5020</v>
      </c>
      <c r="K275" s="9">
        <v>4862</v>
      </c>
      <c r="L275" s="10">
        <v>3.2245799999999998E-2</v>
      </c>
      <c r="M275" s="10">
        <v>0.156458236</v>
      </c>
      <c r="N275" s="10">
        <v>0.156458236</v>
      </c>
      <c r="O275" s="10">
        <v>7.2049112999999998E-2</v>
      </c>
      <c r="P275" s="10">
        <v>7.1019799999999999E-4</v>
      </c>
      <c r="Q275" s="10">
        <v>0.23910658100000001</v>
      </c>
      <c r="R275" s="10">
        <v>0.267786935</v>
      </c>
      <c r="S275" s="11">
        <v>3070</v>
      </c>
      <c r="T275" s="9">
        <v>6322</v>
      </c>
      <c r="U275" s="9">
        <v>989</v>
      </c>
      <c r="V275" s="20">
        <v>989</v>
      </c>
      <c r="W275" s="27">
        <f t="shared" si="20"/>
        <v>989000</v>
      </c>
      <c r="X275" s="27">
        <f t="shared" si="21"/>
        <v>736120</v>
      </c>
      <c r="Y275" s="28" t="str">
        <f t="shared" si="22"/>
        <v>N</v>
      </c>
      <c r="Z275" s="28" t="str">
        <f t="shared" si="23"/>
        <v>N</v>
      </c>
      <c r="AA275" s="27">
        <f t="shared" si="24"/>
        <v>252880</v>
      </c>
    </row>
    <row r="276" spans="1:27" x14ac:dyDescent="0.25">
      <c r="A276" s="7" t="s">
        <v>292</v>
      </c>
      <c r="B276" s="8" t="s">
        <v>263</v>
      </c>
      <c r="C276" s="9">
        <v>3126</v>
      </c>
      <c r="D276" s="9">
        <v>2996</v>
      </c>
      <c r="E276" s="9">
        <v>2736</v>
      </c>
      <c r="F276" s="9">
        <v>2292</v>
      </c>
      <c r="G276" s="10">
        <v>0.121347474</v>
      </c>
      <c r="H276" s="9">
        <v>2868</v>
      </c>
      <c r="I276" s="9">
        <v>1899</v>
      </c>
      <c r="J276" s="9">
        <v>1899</v>
      </c>
      <c r="K276" s="9">
        <v>1899</v>
      </c>
      <c r="L276" s="10">
        <v>0.170082342</v>
      </c>
      <c r="M276" s="10">
        <v>8.259445E-2</v>
      </c>
      <c r="N276" s="10">
        <v>8.259445E-2</v>
      </c>
      <c r="O276" s="10">
        <v>0.24752383999999999</v>
      </c>
      <c r="P276" s="10">
        <v>1.1728199999999999E-2</v>
      </c>
      <c r="Q276" s="10">
        <v>0.21458580599999999</v>
      </c>
      <c r="R276" s="10">
        <v>6.0433800000000003E-2</v>
      </c>
      <c r="S276" s="11">
        <v>5121</v>
      </c>
      <c r="T276" s="9">
        <v>3126</v>
      </c>
      <c r="U276" s="9">
        <v>258</v>
      </c>
      <c r="V276" s="20">
        <v>258</v>
      </c>
      <c r="W276" s="27">
        <f t="shared" si="20"/>
        <v>258000</v>
      </c>
      <c r="X276" s="27">
        <f t="shared" si="21"/>
        <v>132960</v>
      </c>
      <c r="Y276" s="28" t="str">
        <f t="shared" si="22"/>
        <v>N</v>
      </c>
      <c r="Z276" s="28" t="str">
        <f t="shared" si="23"/>
        <v>N</v>
      </c>
      <c r="AA276" s="27">
        <f t="shared" si="24"/>
        <v>125040</v>
      </c>
    </row>
    <row r="277" spans="1:27" x14ac:dyDescent="0.25">
      <c r="A277" s="7" t="s">
        <v>292</v>
      </c>
      <c r="B277" s="8" t="s">
        <v>264</v>
      </c>
      <c r="C277" s="9">
        <v>2477</v>
      </c>
      <c r="D277" s="9">
        <v>2411</v>
      </c>
      <c r="E277" s="9">
        <v>2152</v>
      </c>
      <c r="F277" s="9">
        <v>2274</v>
      </c>
      <c r="G277" s="10">
        <v>2.9747200000000001E-2</v>
      </c>
      <c r="H277" s="9">
        <v>2465</v>
      </c>
      <c r="I277" s="9">
        <v>2387</v>
      </c>
      <c r="J277" s="9">
        <v>2131</v>
      </c>
      <c r="K277" s="9">
        <v>2256</v>
      </c>
      <c r="L277" s="10">
        <v>3.0913199999999998E-2</v>
      </c>
      <c r="M277" s="10">
        <v>4.7035699999999998E-3</v>
      </c>
      <c r="N277" s="10">
        <v>4.7035699999999998E-3</v>
      </c>
      <c r="O277" s="10">
        <v>8.0999000000000002E-3</v>
      </c>
      <c r="P277" s="10">
        <v>0</v>
      </c>
      <c r="Q277" s="10">
        <v>0.203171186</v>
      </c>
      <c r="R277" s="10">
        <v>6.5309032000000003E-2</v>
      </c>
      <c r="S277" s="11">
        <v>4378</v>
      </c>
      <c r="T277" s="9">
        <v>2477</v>
      </c>
      <c r="U277" s="9">
        <v>12</v>
      </c>
      <c r="V277" s="20">
        <v>12</v>
      </c>
      <c r="W277" s="27">
        <f t="shared" si="20"/>
        <v>12000</v>
      </c>
      <c r="X277" s="27">
        <f t="shared" si="21"/>
        <v>-87080</v>
      </c>
      <c r="Y277" s="28" t="str">
        <f t="shared" si="22"/>
        <v>Y</v>
      </c>
      <c r="Z277" s="28" t="str">
        <f t="shared" si="23"/>
        <v>Y</v>
      </c>
      <c r="AA277" s="27">
        <f t="shared" si="24"/>
        <v>99080</v>
      </c>
    </row>
    <row r="278" spans="1:27" x14ac:dyDescent="0.25">
      <c r="A278" s="7" t="s">
        <v>292</v>
      </c>
      <c r="B278" s="8" t="s">
        <v>265</v>
      </c>
      <c r="C278" s="9">
        <v>2394</v>
      </c>
      <c r="D278" s="9">
        <v>2604</v>
      </c>
      <c r="E278" s="9">
        <v>2369</v>
      </c>
      <c r="F278" s="9">
        <v>2365</v>
      </c>
      <c r="G278" s="10">
        <v>4.1778199999999996E-3</v>
      </c>
      <c r="H278" s="9">
        <v>1942</v>
      </c>
      <c r="I278" s="9">
        <v>1895</v>
      </c>
      <c r="J278" s="9">
        <v>1761</v>
      </c>
      <c r="K278" s="9">
        <v>1852</v>
      </c>
      <c r="L278" s="10">
        <v>1.60783E-2</v>
      </c>
      <c r="M278" s="10">
        <v>0.18900448</v>
      </c>
      <c r="N278" s="10">
        <v>0.18900448</v>
      </c>
      <c r="O278" s="10">
        <v>0.24017872500000001</v>
      </c>
      <c r="P278" s="10">
        <v>6.8991000000000004E-5</v>
      </c>
      <c r="Q278" s="10">
        <v>0.26314305399999999</v>
      </c>
      <c r="R278" s="10">
        <v>0.37928555899999999</v>
      </c>
      <c r="S278" s="11">
        <v>4709</v>
      </c>
      <c r="T278" s="9">
        <v>2394</v>
      </c>
      <c r="U278" s="9">
        <v>453</v>
      </c>
      <c r="V278" s="20">
        <v>453</v>
      </c>
      <c r="W278" s="27">
        <f t="shared" si="20"/>
        <v>453000</v>
      </c>
      <c r="X278" s="27">
        <f t="shared" si="21"/>
        <v>357240</v>
      </c>
      <c r="Y278" s="28" t="str">
        <f t="shared" si="22"/>
        <v>N</v>
      </c>
      <c r="Z278" s="28" t="str">
        <f t="shared" si="23"/>
        <v>N</v>
      </c>
      <c r="AA278" s="27">
        <f t="shared" si="24"/>
        <v>95760</v>
      </c>
    </row>
    <row r="279" spans="1:27" x14ac:dyDescent="0.25">
      <c r="A279" s="23">
        <v>9</v>
      </c>
      <c r="B279" s="8" t="s">
        <v>266</v>
      </c>
      <c r="C279" s="9">
        <v>2099</v>
      </c>
      <c r="D279" s="9">
        <v>1938</v>
      </c>
      <c r="E279" s="9">
        <v>1472</v>
      </c>
      <c r="F279" s="9">
        <v>1373</v>
      </c>
      <c r="G279" s="10">
        <v>0.17629450899999999</v>
      </c>
      <c r="H279" s="9">
        <v>1645</v>
      </c>
      <c r="I279" s="9">
        <v>1664</v>
      </c>
      <c r="J279" s="9">
        <v>1338</v>
      </c>
      <c r="K279" s="9">
        <v>1089</v>
      </c>
      <c r="L279" s="10">
        <v>0.17019461699999999</v>
      </c>
      <c r="M279" s="10">
        <v>0.29882217</v>
      </c>
      <c r="N279" s="10">
        <v>0.29882217</v>
      </c>
      <c r="O279" s="10">
        <v>0.26527013700000002</v>
      </c>
      <c r="P279" s="10">
        <v>5.9582699999999999E-3</v>
      </c>
      <c r="Q279" s="10">
        <v>0</v>
      </c>
      <c r="R279" s="10">
        <v>2.6595E-3</v>
      </c>
      <c r="S279" s="11">
        <v>850</v>
      </c>
      <c r="T279" s="9">
        <v>2345</v>
      </c>
      <c r="U279" s="9">
        <v>701</v>
      </c>
      <c r="V279" s="20">
        <v>701</v>
      </c>
      <c r="W279" s="27">
        <f t="shared" si="20"/>
        <v>701000</v>
      </c>
      <c r="X279" s="27">
        <f t="shared" si="21"/>
        <v>607200</v>
      </c>
      <c r="Y279" s="28" t="str">
        <f t="shared" si="22"/>
        <v>N</v>
      </c>
      <c r="Z279" s="28" t="str">
        <f t="shared" si="23"/>
        <v>N</v>
      </c>
      <c r="AA279" s="27">
        <f t="shared" si="24"/>
        <v>93800</v>
      </c>
    </row>
    <row r="280" spans="1:27" x14ac:dyDescent="0.25">
      <c r="A280" s="7" t="s">
        <v>292</v>
      </c>
      <c r="B280" s="8" t="s">
        <v>267</v>
      </c>
      <c r="C280" s="9">
        <v>16697</v>
      </c>
      <c r="D280" s="9">
        <v>16816</v>
      </c>
      <c r="E280" s="9">
        <v>16055</v>
      </c>
      <c r="F280" s="9">
        <v>17398</v>
      </c>
      <c r="G280" s="10">
        <v>-1.3443999999999999E-2</v>
      </c>
      <c r="H280" s="9">
        <v>12307</v>
      </c>
      <c r="I280" s="9">
        <v>11880</v>
      </c>
      <c r="J280" s="9">
        <v>11781</v>
      </c>
      <c r="K280" s="9">
        <v>12241</v>
      </c>
      <c r="L280" s="10">
        <v>1.7886E-3</v>
      </c>
      <c r="M280" s="10">
        <v>0.26289702500000001</v>
      </c>
      <c r="N280" s="10">
        <v>0.26289702500000001</v>
      </c>
      <c r="O280" s="10">
        <v>0.27436680899999999</v>
      </c>
      <c r="P280" s="10">
        <v>3.2917599999999999E-3</v>
      </c>
      <c r="Q280" s="10">
        <v>6.3431798999999997E-2</v>
      </c>
      <c r="R280" s="10">
        <v>0</v>
      </c>
      <c r="S280" s="11">
        <v>4934</v>
      </c>
      <c r="T280" s="9">
        <v>16697</v>
      </c>
      <c r="U280" s="9">
        <v>4389</v>
      </c>
      <c r="V280" s="20">
        <v>4389</v>
      </c>
      <c r="W280" s="27">
        <f t="shared" si="20"/>
        <v>4389000</v>
      </c>
      <c r="X280" s="27">
        <f t="shared" si="21"/>
        <v>3721120</v>
      </c>
      <c r="Y280" s="28" t="str">
        <f t="shared" si="22"/>
        <v>N</v>
      </c>
      <c r="Z280" s="28" t="str">
        <f t="shared" si="23"/>
        <v>N</v>
      </c>
      <c r="AA280" s="27">
        <f t="shared" si="24"/>
        <v>667880</v>
      </c>
    </row>
    <row r="281" spans="1:27" x14ac:dyDescent="0.25">
      <c r="A281" s="7" t="s">
        <v>292</v>
      </c>
      <c r="B281" s="8" t="s">
        <v>268</v>
      </c>
      <c r="C281" s="9">
        <v>2554</v>
      </c>
      <c r="D281" s="9">
        <v>2646</v>
      </c>
      <c r="E281" s="9">
        <v>2891</v>
      </c>
      <c r="F281" s="9">
        <v>2775</v>
      </c>
      <c r="G281" s="10">
        <v>-2.6481999999999999E-2</v>
      </c>
      <c r="H281" s="9">
        <v>2348</v>
      </c>
      <c r="I281" s="9">
        <v>2524</v>
      </c>
      <c r="J281" s="9">
        <v>2522</v>
      </c>
      <c r="K281" s="9">
        <v>2521</v>
      </c>
      <c r="L281" s="10">
        <v>-2.2859000000000001E-2</v>
      </c>
      <c r="M281" s="10">
        <v>8.0596538999999995E-2</v>
      </c>
      <c r="N281" s="10">
        <v>7.8839519999999996E-2</v>
      </c>
      <c r="O281" s="10">
        <v>8.5350755E-2</v>
      </c>
      <c r="P281" s="10">
        <v>0</v>
      </c>
      <c r="Q281" s="10">
        <v>0.526773249</v>
      </c>
      <c r="R281" s="10">
        <v>0.22582221299999999</v>
      </c>
      <c r="S281" s="11">
        <v>2258</v>
      </c>
      <c r="T281" s="9">
        <v>2554</v>
      </c>
      <c r="U281" s="9">
        <v>206</v>
      </c>
      <c r="V281" s="20">
        <v>201</v>
      </c>
      <c r="W281" s="27">
        <f t="shared" si="20"/>
        <v>201000</v>
      </c>
      <c r="X281" s="27">
        <f t="shared" si="21"/>
        <v>98840</v>
      </c>
      <c r="Y281" s="28" t="str">
        <f t="shared" si="22"/>
        <v>N</v>
      </c>
      <c r="Z281" s="28" t="str">
        <f t="shared" si="23"/>
        <v>N</v>
      </c>
      <c r="AA281" s="27">
        <f t="shared" si="24"/>
        <v>102160</v>
      </c>
    </row>
    <row r="282" spans="1:27" x14ac:dyDescent="0.25">
      <c r="A282" s="7" t="s">
        <v>292</v>
      </c>
      <c r="B282" s="8" t="s">
        <v>269</v>
      </c>
      <c r="C282" s="9">
        <v>1019</v>
      </c>
      <c r="D282" s="9">
        <v>1379</v>
      </c>
      <c r="E282" s="9">
        <v>1328</v>
      </c>
      <c r="F282" s="9">
        <v>1252</v>
      </c>
      <c r="G282" s="10">
        <v>-6.1933000000000002E-2</v>
      </c>
      <c r="H282" s="9">
        <v>1017</v>
      </c>
      <c r="I282" s="9">
        <v>1121</v>
      </c>
      <c r="J282" s="9">
        <v>1122</v>
      </c>
      <c r="K282" s="9">
        <v>1045</v>
      </c>
      <c r="L282" s="10">
        <v>-9.1109999999999993E-3</v>
      </c>
      <c r="M282" s="10">
        <v>2.3002299999999999E-3</v>
      </c>
      <c r="N282" s="10">
        <v>2.3002299999999999E-3</v>
      </c>
      <c r="O282" s="10">
        <v>0.12496201999999999</v>
      </c>
      <c r="P282" s="10">
        <v>0</v>
      </c>
      <c r="Q282" s="10">
        <v>0.58393407200000003</v>
      </c>
      <c r="R282" s="10">
        <v>0.16691172500000001</v>
      </c>
      <c r="S282" s="11">
        <v>1001</v>
      </c>
      <c r="T282" s="9">
        <v>1019</v>
      </c>
      <c r="U282" s="9">
        <v>2</v>
      </c>
      <c r="V282" s="20">
        <v>2</v>
      </c>
      <c r="W282" s="27">
        <f t="shared" si="20"/>
        <v>2000</v>
      </c>
      <c r="X282" s="27">
        <f t="shared" si="21"/>
        <v>-38760</v>
      </c>
      <c r="Y282" s="28" t="str">
        <f t="shared" si="22"/>
        <v>Y</v>
      </c>
      <c r="Z282" s="28" t="str">
        <f t="shared" si="23"/>
        <v>Y</v>
      </c>
      <c r="AA282" s="27">
        <f t="shared" si="24"/>
        <v>40760</v>
      </c>
    </row>
    <row r="283" spans="1:27" x14ac:dyDescent="0.25">
      <c r="A283" s="7" t="s">
        <v>292</v>
      </c>
      <c r="B283" s="8" t="s">
        <v>270</v>
      </c>
      <c r="C283" s="9">
        <v>774</v>
      </c>
      <c r="D283" s="9">
        <v>993</v>
      </c>
      <c r="E283" s="9">
        <v>954</v>
      </c>
      <c r="F283" s="9">
        <v>1038</v>
      </c>
      <c r="G283" s="10">
        <v>-8.4561092000000004E-2</v>
      </c>
      <c r="H283" s="9">
        <v>720</v>
      </c>
      <c r="I283" s="9">
        <v>773</v>
      </c>
      <c r="J283" s="9">
        <v>746</v>
      </c>
      <c r="K283" s="9">
        <v>758</v>
      </c>
      <c r="L283" s="10">
        <v>-1.6948000000000001E-2</v>
      </c>
      <c r="M283" s="10">
        <v>7.0624524999999994E-2</v>
      </c>
      <c r="N283" s="10">
        <v>7.0624524999999994E-2</v>
      </c>
      <c r="O283" s="10">
        <v>0.177316634</v>
      </c>
      <c r="P283" s="10">
        <v>0</v>
      </c>
      <c r="Q283" s="10">
        <v>0.56214383300000004</v>
      </c>
      <c r="R283" s="10">
        <v>0.16969398599999999</v>
      </c>
      <c r="S283" s="11">
        <v>628</v>
      </c>
      <c r="T283" s="9">
        <v>774</v>
      </c>
      <c r="U283" s="9">
        <v>55</v>
      </c>
      <c r="V283" s="20">
        <v>55</v>
      </c>
      <c r="W283" s="27">
        <f t="shared" si="20"/>
        <v>55000</v>
      </c>
      <c r="X283" s="27">
        <f t="shared" si="21"/>
        <v>24040</v>
      </c>
      <c r="Y283" s="28" t="str">
        <f t="shared" si="22"/>
        <v>N</v>
      </c>
      <c r="Z283" s="28" t="str">
        <f t="shared" si="23"/>
        <v>N</v>
      </c>
      <c r="AA283" s="27">
        <f t="shared" si="24"/>
        <v>30960</v>
      </c>
    </row>
    <row r="284" spans="1:27" x14ac:dyDescent="0.25">
      <c r="A284" s="7" t="s">
        <v>292</v>
      </c>
      <c r="B284" s="8" t="s">
        <v>271</v>
      </c>
      <c r="C284" s="9">
        <v>1184</v>
      </c>
      <c r="D284" s="9">
        <v>1326</v>
      </c>
      <c r="E284" s="9">
        <v>1251</v>
      </c>
      <c r="F284" s="9">
        <v>1294</v>
      </c>
      <c r="G284" s="10">
        <v>-2.8409E-2</v>
      </c>
      <c r="H284" s="9">
        <v>735</v>
      </c>
      <c r="I284" s="9">
        <v>814</v>
      </c>
      <c r="J284" s="9">
        <v>1112</v>
      </c>
      <c r="K284" s="9">
        <v>1062</v>
      </c>
      <c r="L284" s="10">
        <v>-0.102575716</v>
      </c>
      <c r="M284" s="10">
        <v>0.37902232699999999</v>
      </c>
      <c r="N284" s="10">
        <v>0.37902232699999999</v>
      </c>
      <c r="O284" s="10">
        <v>0.292306968</v>
      </c>
      <c r="P284" s="10">
        <v>6.60372E-4</v>
      </c>
      <c r="Q284" s="10">
        <v>0.215119274</v>
      </c>
      <c r="R284" s="10">
        <v>0.17084533399999999</v>
      </c>
      <c r="S284" s="11">
        <v>1837</v>
      </c>
      <c r="T284" s="9">
        <v>1184</v>
      </c>
      <c r="U284" s="9">
        <v>449</v>
      </c>
      <c r="V284" s="20">
        <v>449</v>
      </c>
      <c r="W284" s="27">
        <f t="shared" si="20"/>
        <v>449000</v>
      </c>
      <c r="X284" s="27">
        <f t="shared" si="21"/>
        <v>401640</v>
      </c>
      <c r="Y284" s="28" t="str">
        <f t="shared" si="22"/>
        <v>N</v>
      </c>
      <c r="Z284" s="28" t="str">
        <f t="shared" si="23"/>
        <v>N</v>
      </c>
      <c r="AA284" s="27">
        <f t="shared" si="24"/>
        <v>47360</v>
      </c>
    </row>
    <row r="285" spans="1:27" x14ac:dyDescent="0.25">
      <c r="A285" s="7" t="s">
        <v>292</v>
      </c>
      <c r="B285" s="8" t="s">
        <v>272</v>
      </c>
      <c r="C285" s="9">
        <v>2560</v>
      </c>
      <c r="D285" s="9">
        <v>2322</v>
      </c>
      <c r="E285" s="9">
        <v>1827</v>
      </c>
      <c r="F285" s="9">
        <v>1949</v>
      </c>
      <c r="G285" s="10" t="s">
        <v>312</v>
      </c>
      <c r="H285" s="9">
        <v>1842</v>
      </c>
      <c r="I285" s="9">
        <v>1655</v>
      </c>
      <c r="J285" s="9">
        <v>1075</v>
      </c>
      <c r="K285" s="9">
        <v>1939</v>
      </c>
      <c r="L285" s="10" t="s">
        <v>312</v>
      </c>
      <c r="M285" s="10">
        <v>0.28059827500000001</v>
      </c>
      <c r="N285" s="10">
        <v>0.28059827500000001</v>
      </c>
      <c r="O285" s="10">
        <v>0.33284603499999998</v>
      </c>
      <c r="P285" s="10">
        <v>6.7842800000000002E-4</v>
      </c>
      <c r="Q285" s="10">
        <v>0.283934572</v>
      </c>
      <c r="R285" s="10">
        <v>0.112235802</v>
      </c>
      <c r="S285" s="11">
        <v>4389</v>
      </c>
      <c r="T285" s="9">
        <v>2560</v>
      </c>
      <c r="U285" s="9">
        <v>718</v>
      </c>
      <c r="V285" s="20">
        <v>718</v>
      </c>
      <c r="W285" s="27">
        <f t="shared" si="20"/>
        <v>718000</v>
      </c>
      <c r="X285" s="27">
        <f t="shared" si="21"/>
        <v>615600</v>
      </c>
      <c r="Y285" s="28" t="str">
        <f t="shared" si="22"/>
        <v>N</v>
      </c>
      <c r="Z285" s="28" t="str">
        <f t="shared" si="23"/>
        <v>N</v>
      </c>
      <c r="AA285" s="27">
        <f t="shared" si="24"/>
        <v>102400</v>
      </c>
    </row>
    <row r="286" spans="1:27" x14ac:dyDescent="0.25">
      <c r="A286" s="7" t="s">
        <v>292</v>
      </c>
      <c r="B286" s="8" t="s">
        <v>273</v>
      </c>
      <c r="C286" s="9">
        <v>8340</v>
      </c>
      <c r="D286" s="9" t="s">
        <v>312</v>
      </c>
      <c r="E286" s="9" t="s">
        <v>312</v>
      </c>
      <c r="F286" s="9" t="s">
        <v>312</v>
      </c>
      <c r="G286" s="9" t="s">
        <v>312</v>
      </c>
      <c r="H286" s="9">
        <v>6071</v>
      </c>
      <c r="I286" s="9" t="s">
        <v>312</v>
      </c>
      <c r="J286" s="9" t="s">
        <v>312</v>
      </c>
      <c r="K286" s="9" t="s">
        <v>312</v>
      </c>
      <c r="L286" s="9" t="s">
        <v>312</v>
      </c>
      <c r="M286" s="10">
        <v>0.27202705900000002</v>
      </c>
      <c r="N286" s="10">
        <v>0.27202705900000002</v>
      </c>
      <c r="O286" s="9" t="s">
        <v>312</v>
      </c>
      <c r="P286" s="10" t="s">
        <v>313</v>
      </c>
      <c r="Q286" s="10">
        <v>0.571176134</v>
      </c>
      <c r="R286" s="10">
        <v>0.20103901800000001</v>
      </c>
      <c r="S286" s="11">
        <v>626</v>
      </c>
      <c r="T286" s="9">
        <v>8340</v>
      </c>
      <c r="U286" s="9">
        <v>2269</v>
      </c>
      <c r="V286" s="20">
        <v>2269</v>
      </c>
      <c r="W286" s="27">
        <f t="shared" si="20"/>
        <v>2269000</v>
      </c>
      <c r="X286" s="27">
        <f t="shared" si="21"/>
        <v>1935400</v>
      </c>
      <c r="Y286" s="28" t="str">
        <f t="shared" si="22"/>
        <v>N</v>
      </c>
      <c r="Z286" s="28" t="str">
        <f t="shared" si="23"/>
        <v>N</v>
      </c>
      <c r="AA286" s="27">
        <f t="shared" si="24"/>
        <v>333600</v>
      </c>
    </row>
    <row r="287" spans="1:27" x14ac:dyDescent="0.25">
      <c r="A287" s="7" t="s">
        <v>292</v>
      </c>
      <c r="B287" s="8" t="s">
        <v>274</v>
      </c>
      <c r="C287" s="9">
        <v>1872</v>
      </c>
      <c r="D287" s="9">
        <v>2168</v>
      </c>
      <c r="E287" s="9">
        <v>2112</v>
      </c>
      <c r="F287" s="9">
        <v>2105</v>
      </c>
      <c r="G287" s="10">
        <v>-3.6836000000000001E-2</v>
      </c>
      <c r="H287" s="9">
        <v>1912</v>
      </c>
      <c r="I287" s="9">
        <v>2095</v>
      </c>
      <c r="J287" s="9">
        <v>2123</v>
      </c>
      <c r="K287" s="9">
        <v>2141</v>
      </c>
      <c r="L287" s="10">
        <v>-3.5642E-2</v>
      </c>
      <c r="M287" s="10">
        <v>-2.1173000000000001E-2</v>
      </c>
      <c r="N287" s="10">
        <v>-2.1173000000000001E-2</v>
      </c>
      <c r="O287" s="10">
        <v>3.6292099999999999E-3</v>
      </c>
      <c r="P287" s="10">
        <v>0</v>
      </c>
      <c r="Q287" s="10">
        <v>7.3425535E-2</v>
      </c>
      <c r="R287" s="10">
        <v>7.9632910000000001E-2</v>
      </c>
      <c r="S287" s="11">
        <v>2753</v>
      </c>
      <c r="T287" s="9">
        <v>1872</v>
      </c>
      <c r="U287" s="9">
        <v>-40</v>
      </c>
      <c r="V287" s="20">
        <v>-40</v>
      </c>
      <c r="W287" s="27">
        <f t="shared" si="20"/>
        <v>-40000</v>
      </c>
      <c r="X287" s="27">
        <f t="shared" si="21"/>
        <v>-114880</v>
      </c>
      <c r="Y287" s="28" t="str">
        <f t="shared" si="22"/>
        <v>Y</v>
      </c>
      <c r="Z287" s="28" t="str">
        <f t="shared" si="23"/>
        <v>N</v>
      </c>
      <c r="AA287" s="27">
        <f t="shared" si="24"/>
        <v>74880</v>
      </c>
    </row>
    <row r="288" spans="1:27" x14ac:dyDescent="0.25">
      <c r="A288" s="7" t="s">
        <v>292</v>
      </c>
      <c r="B288" s="8" t="s">
        <v>275</v>
      </c>
      <c r="C288" s="9">
        <v>5056</v>
      </c>
      <c r="D288" s="9">
        <v>4807</v>
      </c>
      <c r="E288" s="9">
        <v>4657</v>
      </c>
      <c r="F288" s="9">
        <v>4537</v>
      </c>
      <c r="G288" s="10">
        <v>3.8119800000000002E-2</v>
      </c>
      <c r="H288" s="9">
        <v>3975</v>
      </c>
      <c r="I288" s="9">
        <v>4074</v>
      </c>
      <c r="J288" s="9">
        <v>3997</v>
      </c>
      <c r="K288" s="9">
        <v>3612</v>
      </c>
      <c r="L288" s="10">
        <v>3.3501299999999998E-2</v>
      </c>
      <c r="M288" s="10">
        <v>0.21381714900000001</v>
      </c>
      <c r="N288" s="10">
        <v>0.216915838</v>
      </c>
      <c r="O288" s="10">
        <v>0.17287627899999999</v>
      </c>
      <c r="P288" s="10">
        <v>0</v>
      </c>
      <c r="Q288" s="10">
        <v>0</v>
      </c>
      <c r="R288" s="10">
        <v>0.59094861499999995</v>
      </c>
      <c r="S288" s="11">
        <v>3006</v>
      </c>
      <c r="T288" s="9">
        <v>5056</v>
      </c>
      <c r="U288" s="9">
        <v>1081</v>
      </c>
      <c r="V288" s="20">
        <v>1101</v>
      </c>
      <c r="W288" s="27">
        <f t="shared" si="20"/>
        <v>1101000</v>
      </c>
      <c r="X288" s="27">
        <f t="shared" si="21"/>
        <v>898760</v>
      </c>
      <c r="Y288" s="28" t="str">
        <f t="shared" si="22"/>
        <v>N</v>
      </c>
      <c r="Z288" s="28" t="str">
        <f t="shared" si="23"/>
        <v>N</v>
      </c>
      <c r="AA288" s="27">
        <f t="shared" si="24"/>
        <v>202240</v>
      </c>
    </row>
    <row r="289" spans="1:27" x14ac:dyDescent="0.25">
      <c r="A289" s="7" t="s">
        <v>292</v>
      </c>
      <c r="B289" s="8" t="s">
        <v>276</v>
      </c>
      <c r="C289" s="9">
        <v>1736</v>
      </c>
      <c r="D289" s="9">
        <v>1530</v>
      </c>
      <c r="E289" s="9" t="s">
        <v>313</v>
      </c>
      <c r="F289" s="9" t="s">
        <v>313</v>
      </c>
      <c r="G289" s="9" t="s">
        <v>313</v>
      </c>
      <c r="H289" s="9">
        <v>1735</v>
      </c>
      <c r="I289" s="9">
        <v>1584</v>
      </c>
      <c r="J289" s="9" t="s">
        <v>313</v>
      </c>
      <c r="K289" s="9" t="s">
        <v>313</v>
      </c>
      <c r="L289" s="9" t="s">
        <v>313</v>
      </c>
      <c r="M289" s="10">
        <v>4.2223199999999998E-4</v>
      </c>
      <c r="N289" s="10">
        <v>4.2223199999999998E-4</v>
      </c>
      <c r="O289" s="9" t="s">
        <v>313</v>
      </c>
      <c r="P289" s="10">
        <v>1.01697E-2</v>
      </c>
      <c r="Q289" s="10">
        <v>0.13843683100000001</v>
      </c>
      <c r="R289" s="10">
        <v>0</v>
      </c>
      <c r="S289" s="11">
        <v>3155</v>
      </c>
      <c r="T289" s="9">
        <v>1736</v>
      </c>
      <c r="U289" s="9">
        <v>1</v>
      </c>
      <c r="V289" s="20">
        <v>1</v>
      </c>
      <c r="W289" s="27">
        <f t="shared" si="20"/>
        <v>1000</v>
      </c>
      <c r="X289" s="27">
        <f t="shared" si="21"/>
        <v>-68440</v>
      </c>
      <c r="Y289" s="28" t="str">
        <f t="shared" si="22"/>
        <v>Y</v>
      </c>
      <c r="Z289" s="28" t="str">
        <f t="shared" si="23"/>
        <v>Y</v>
      </c>
      <c r="AA289" s="27">
        <f t="shared" si="24"/>
        <v>69440</v>
      </c>
    </row>
    <row r="290" spans="1:27" x14ac:dyDescent="0.25">
      <c r="A290" s="7" t="s">
        <v>292</v>
      </c>
      <c r="B290" s="8" t="s">
        <v>277</v>
      </c>
      <c r="C290" s="9">
        <v>11106</v>
      </c>
      <c r="D290" s="9">
        <v>7440</v>
      </c>
      <c r="E290" s="9">
        <v>6645</v>
      </c>
      <c r="F290" s="9">
        <v>5864</v>
      </c>
      <c r="G290" s="10">
        <v>0.29797375599999998</v>
      </c>
      <c r="H290" s="9">
        <v>9429</v>
      </c>
      <c r="I290" s="9">
        <v>8448</v>
      </c>
      <c r="J290" s="9">
        <v>6138</v>
      </c>
      <c r="K290" s="9">
        <v>5964</v>
      </c>
      <c r="L290" s="10">
        <v>0.19362812700000001</v>
      </c>
      <c r="M290" s="10">
        <v>0.247608403</v>
      </c>
      <c r="N290" s="10">
        <v>0.247608403</v>
      </c>
      <c r="O290" s="10">
        <v>0.17144725</v>
      </c>
      <c r="P290" s="10">
        <v>1.2725E-2</v>
      </c>
      <c r="Q290" s="10">
        <v>0.19999012999999999</v>
      </c>
      <c r="R290" s="10">
        <v>0.146752139</v>
      </c>
      <c r="S290" s="11">
        <v>6785</v>
      </c>
      <c r="T290" s="9">
        <v>12531</v>
      </c>
      <c r="U290" s="9">
        <v>3103</v>
      </c>
      <c r="V290" s="20">
        <v>3103</v>
      </c>
      <c r="W290" s="27">
        <f t="shared" si="20"/>
        <v>3103000</v>
      </c>
      <c r="X290" s="27">
        <f t="shared" si="21"/>
        <v>2601760</v>
      </c>
      <c r="Y290" s="28" t="str">
        <f t="shared" si="22"/>
        <v>N</v>
      </c>
      <c r="Z290" s="28" t="str">
        <f t="shared" si="23"/>
        <v>N</v>
      </c>
      <c r="AA290" s="27">
        <f t="shared" si="24"/>
        <v>501240</v>
      </c>
    </row>
    <row r="291" spans="1:27" x14ac:dyDescent="0.25">
      <c r="A291" s="7" t="s">
        <v>292</v>
      </c>
      <c r="B291" s="8" t="s">
        <v>278</v>
      </c>
      <c r="C291" s="9">
        <v>44</v>
      </c>
      <c r="D291" s="9">
        <v>75</v>
      </c>
      <c r="E291" s="9">
        <v>16</v>
      </c>
      <c r="F291" s="9">
        <v>17</v>
      </c>
      <c r="G291" s="10">
        <v>0.54086356199999996</v>
      </c>
      <c r="H291" s="9">
        <v>494</v>
      </c>
      <c r="I291" s="9">
        <v>574</v>
      </c>
      <c r="J291" s="9">
        <v>476</v>
      </c>
      <c r="K291" s="9">
        <v>357</v>
      </c>
      <c r="L291" s="10">
        <v>0.128792552</v>
      </c>
      <c r="M291" s="10">
        <v>-10.28594253</v>
      </c>
      <c r="N291" s="10">
        <v>-10.28594253</v>
      </c>
      <c r="O291" s="10">
        <v>-10.485142850000001</v>
      </c>
      <c r="P291" s="10">
        <v>0.20150058200000001</v>
      </c>
      <c r="Q291" s="10">
        <v>0.50873028600000003</v>
      </c>
      <c r="R291" s="10">
        <v>0.153653025</v>
      </c>
      <c r="S291" s="11">
        <v>76</v>
      </c>
      <c r="T291" s="9">
        <v>44</v>
      </c>
      <c r="U291" s="9">
        <v>-451</v>
      </c>
      <c r="V291" s="20">
        <v>-451</v>
      </c>
      <c r="W291" s="27">
        <f t="shared" si="20"/>
        <v>-451000</v>
      </c>
      <c r="X291" s="27">
        <f t="shared" si="21"/>
        <v>-452760</v>
      </c>
      <c r="Y291" s="28" t="str">
        <f t="shared" si="22"/>
        <v>Y</v>
      </c>
      <c r="Z291" s="28" t="str">
        <f t="shared" si="23"/>
        <v>N</v>
      </c>
      <c r="AA291" s="27">
        <f t="shared" si="24"/>
        <v>1760</v>
      </c>
    </row>
    <row r="292" spans="1:27" x14ac:dyDescent="0.25">
      <c r="A292" s="7" t="s">
        <v>292</v>
      </c>
      <c r="B292" s="8" t="s">
        <v>279</v>
      </c>
      <c r="C292" s="9">
        <v>3248</v>
      </c>
      <c r="D292" s="9">
        <v>4860</v>
      </c>
      <c r="E292" s="9">
        <v>4554</v>
      </c>
      <c r="F292" s="9">
        <v>4542</v>
      </c>
      <c r="G292" s="10">
        <v>-9.4997232000000001E-2</v>
      </c>
      <c r="H292" s="9">
        <v>4073</v>
      </c>
      <c r="I292" s="9">
        <v>4294</v>
      </c>
      <c r="J292" s="9">
        <v>4216</v>
      </c>
      <c r="K292" s="9">
        <v>4464</v>
      </c>
      <c r="L292" s="10">
        <v>-2.9182E-2</v>
      </c>
      <c r="M292" s="10">
        <v>-0.25412989499999999</v>
      </c>
      <c r="N292" s="10">
        <v>-0.25412989499999999</v>
      </c>
      <c r="O292" s="10">
        <v>6.1814399999999999E-3</v>
      </c>
      <c r="P292" s="10">
        <v>2.4655599999999999E-4</v>
      </c>
      <c r="Q292" s="10">
        <v>0.60297311200000003</v>
      </c>
      <c r="R292" s="10">
        <v>1.7434999999999999E-2</v>
      </c>
      <c r="S292" s="11">
        <v>2522</v>
      </c>
      <c r="T292" s="9">
        <v>3248</v>
      </c>
      <c r="U292" s="9">
        <v>-825</v>
      </c>
      <c r="V292" s="20">
        <v>-825</v>
      </c>
      <c r="W292" s="27">
        <f t="shared" si="20"/>
        <v>-825000</v>
      </c>
      <c r="X292" s="27">
        <f t="shared" si="21"/>
        <v>-954920</v>
      </c>
      <c r="Y292" s="28" t="str">
        <f t="shared" si="22"/>
        <v>Y</v>
      </c>
      <c r="Z292" s="28" t="str">
        <f t="shared" si="23"/>
        <v>N</v>
      </c>
      <c r="AA292" s="27">
        <f t="shared" si="24"/>
        <v>129920</v>
      </c>
    </row>
    <row r="293" spans="1:27" x14ac:dyDescent="0.25">
      <c r="A293" s="7" t="s">
        <v>292</v>
      </c>
      <c r="B293" s="8" t="s">
        <v>280</v>
      </c>
      <c r="C293" s="9">
        <v>6061</v>
      </c>
      <c r="D293" s="9">
        <v>5731</v>
      </c>
      <c r="E293" s="9">
        <v>4864</v>
      </c>
      <c r="F293" s="9">
        <v>3861</v>
      </c>
      <c r="G293" s="10">
        <v>0.18984621400000001</v>
      </c>
      <c r="H293" s="9">
        <v>5194</v>
      </c>
      <c r="I293" s="9">
        <v>4439</v>
      </c>
      <c r="J293" s="9">
        <v>4312</v>
      </c>
      <c r="K293" s="9">
        <v>3435</v>
      </c>
      <c r="L293" s="10">
        <v>0.170744495</v>
      </c>
      <c r="M293" s="10">
        <v>0.143037462</v>
      </c>
      <c r="N293" s="10">
        <v>0.14314221099999999</v>
      </c>
      <c r="O293" s="10">
        <v>0.16294518899999999</v>
      </c>
      <c r="P293" s="10">
        <v>0</v>
      </c>
      <c r="Q293" s="10">
        <v>7.2280474999999997E-2</v>
      </c>
      <c r="R293" s="10">
        <v>0</v>
      </c>
      <c r="S293" s="11">
        <v>1719</v>
      </c>
      <c r="T293" s="9">
        <v>6061</v>
      </c>
      <c r="U293" s="9">
        <v>867</v>
      </c>
      <c r="V293" s="20">
        <v>868</v>
      </c>
      <c r="W293" s="27">
        <f t="shared" si="20"/>
        <v>868000</v>
      </c>
      <c r="X293" s="27">
        <f t="shared" si="21"/>
        <v>625560</v>
      </c>
      <c r="Y293" s="28" t="str">
        <f t="shared" si="22"/>
        <v>N</v>
      </c>
      <c r="Z293" s="28" t="str">
        <f t="shared" si="23"/>
        <v>N</v>
      </c>
      <c r="AA293" s="27">
        <f t="shared" si="24"/>
        <v>242440</v>
      </c>
    </row>
    <row r="294" spans="1:27" x14ac:dyDescent="0.25">
      <c r="A294" s="7" t="s">
        <v>292</v>
      </c>
      <c r="B294" s="8" t="s">
        <v>281</v>
      </c>
      <c r="C294" s="9">
        <v>3489</v>
      </c>
      <c r="D294" s="9">
        <v>3512</v>
      </c>
      <c r="E294" s="9">
        <v>3519</v>
      </c>
      <c r="F294" s="9">
        <v>3529</v>
      </c>
      <c r="G294" s="10">
        <v>-3.7894999999999999E-3</v>
      </c>
      <c r="H294" s="9">
        <v>3344</v>
      </c>
      <c r="I294" s="9">
        <v>3354</v>
      </c>
      <c r="J294" s="9">
        <v>3350</v>
      </c>
      <c r="K294" s="9">
        <v>3361</v>
      </c>
      <c r="L294" s="10">
        <v>-1.6542E-3</v>
      </c>
      <c r="M294" s="10">
        <v>4.1473999999999997E-2</v>
      </c>
      <c r="N294" s="10">
        <v>4.1473999999999997E-2</v>
      </c>
      <c r="O294" s="10">
        <v>4.4946600000000003E-2</v>
      </c>
      <c r="P294" s="10">
        <v>6.2965199999999999E-3</v>
      </c>
      <c r="Q294" s="10">
        <v>0.58738239599999997</v>
      </c>
      <c r="R294" s="10">
        <v>3.8723100000000003E-2</v>
      </c>
      <c r="S294" s="11">
        <v>3681</v>
      </c>
      <c r="T294" s="9">
        <v>3489</v>
      </c>
      <c r="U294" s="9">
        <v>145</v>
      </c>
      <c r="V294" s="20">
        <v>145</v>
      </c>
      <c r="W294" s="27">
        <f t="shared" si="20"/>
        <v>145000</v>
      </c>
      <c r="X294" s="27">
        <f t="shared" si="21"/>
        <v>5440</v>
      </c>
      <c r="Y294" s="28" t="str">
        <f t="shared" si="22"/>
        <v>N</v>
      </c>
      <c r="Z294" s="28" t="str">
        <f t="shared" si="23"/>
        <v>N</v>
      </c>
      <c r="AA294" s="27">
        <f t="shared" si="24"/>
        <v>139560</v>
      </c>
    </row>
    <row r="295" spans="1:27" x14ac:dyDescent="0.25">
      <c r="A295" s="7" t="s">
        <v>292</v>
      </c>
      <c r="B295" s="8" t="s">
        <v>282</v>
      </c>
      <c r="C295" s="9">
        <v>3701</v>
      </c>
      <c r="D295" s="9">
        <v>3626</v>
      </c>
      <c r="E295" s="9">
        <v>3623</v>
      </c>
      <c r="F295" s="9">
        <v>3664</v>
      </c>
      <c r="G295" s="10">
        <v>3.35199E-3</v>
      </c>
      <c r="H295" s="9">
        <v>3821</v>
      </c>
      <c r="I295" s="9">
        <v>3569</v>
      </c>
      <c r="J295" s="9">
        <v>3518</v>
      </c>
      <c r="K295" s="9">
        <v>3487</v>
      </c>
      <c r="L295" s="10">
        <v>3.1905799999999998E-2</v>
      </c>
      <c r="M295" s="10">
        <v>-3.0918000000000001E-2</v>
      </c>
      <c r="N295" s="10">
        <v>-3.0918000000000001E-2</v>
      </c>
      <c r="O295" s="10">
        <v>5.3283100000000002E-3</v>
      </c>
      <c r="P295" s="10">
        <v>3.1737800000000002E-3</v>
      </c>
      <c r="Q295" s="10">
        <v>0.4907183</v>
      </c>
      <c r="R295" s="10">
        <v>7.7341660000000007E-2</v>
      </c>
      <c r="S295" s="11">
        <v>4492</v>
      </c>
      <c r="T295" s="9">
        <v>3706</v>
      </c>
      <c r="U295" s="9">
        <v>-115</v>
      </c>
      <c r="V295" s="20">
        <v>-115</v>
      </c>
      <c r="W295" s="27">
        <f t="shared" si="20"/>
        <v>-115000</v>
      </c>
      <c r="X295" s="27">
        <f t="shared" si="21"/>
        <v>-263240</v>
      </c>
      <c r="Y295" s="28" t="str">
        <f t="shared" si="22"/>
        <v>Y</v>
      </c>
      <c r="Z295" s="28" t="str">
        <f t="shared" si="23"/>
        <v>N</v>
      </c>
      <c r="AA295" s="27">
        <f t="shared" si="24"/>
        <v>148240</v>
      </c>
    </row>
  </sheetData>
  <mergeCells count="21"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R1:R2"/>
    <mergeCell ref="A1:A2"/>
    <mergeCell ref="B1:B2"/>
    <mergeCell ref="C1:F1"/>
    <mergeCell ref="G1:G2"/>
    <mergeCell ref="H1:K1"/>
    <mergeCell ref="L1:L2"/>
    <mergeCell ref="M1:M2"/>
    <mergeCell ref="N1:N2"/>
    <mergeCell ref="O1:O2"/>
    <mergeCell ref="P1:P2"/>
    <mergeCell ref="Q1:Q2"/>
  </mergeCells>
  <pageMargins left="0.25" right="0.25" top="0.75" bottom="0.75" header="0.3" footer="0.3"/>
  <pageSetup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Impact of 3.07% Tax on NPR</vt:lpstr>
      <vt:lpstr>Impact of 4% Tax on NPR</vt:lpstr>
      <vt:lpstr>'Impact of 3.07% Tax on NPR'!ASC</vt:lpstr>
      <vt:lpstr>'Impact of 4% Tax on NPR'!ASC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CatharineMConner</dc:creator>
  <cp:lastModifiedBy>Melanie Greene</cp:lastModifiedBy>
  <cp:lastPrinted>2019-03-19T12:34:10Z</cp:lastPrinted>
  <dcterms:created xsi:type="dcterms:W3CDTF">2011-02-11T15:45:55Z</dcterms:created>
  <dcterms:modified xsi:type="dcterms:W3CDTF">2020-12-29T21:10:36Z</dcterms:modified>
</cp:coreProperties>
</file>